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035" yWindow="1920" windowWidth="15480" windowHeight="9855" tabRatio="552" activeTab="1"/>
  </bookViews>
  <sheets>
    <sheet name="Базовая" sheetId="1" r:id="rId1"/>
    <sheet name="Таблица" sheetId="7" r:id="rId2"/>
    <sheet name="УИК" sheetId="8" r:id="rId3"/>
    <sheet name="Страны" sheetId="9" r:id="rId4"/>
  </sheets>
  <definedNames>
    <definedName name="_xlnm._FilterDatabase" localSheetId="3" hidden="1">Страны!$B$2:$B$387</definedName>
  </definedNames>
  <calcPr calcId="145621" calcOnSave="0"/>
</workbook>
</file>

<file path=xl/calcChain.xml><?xml version="1.0" encoding="utf-8"?>
<calcChain xmlns="http://schemas.openxmlformats.org/spreadsheetml/2006/main">
  <c r="J212" i="7" l="1"/>
  <c r="J216" i="7"/>
  <c r="J213" i="7"/>
  <c r="J233" i="7"/>
  <c r="J347" i="7"/>
  <c r="J211" i="7"/>
  <c r="J165" i="7"/>
  <c r="J97" i="7"/>
  <c r="J215" i="7"/>
  <c r="J358" i="7"/>
  <c r="J76" i="7"/>
  <c r="J230" i="7"/>
  <c r="J145" i="7"/>
  <c r="J197" i="7"/>
  <c r="J37" i="7"/>
  <c r="J159" i="7"/>
  <c r="J35" i="7"/>
  <c r="J139" i="7"/>
  <c r="J187" i="7"/>
  <c r="J79" i="7"/>
  <c r="J362" i="7"/>
  <c r="J124" i="7"/>
  <c r="J179" i="7"/>
  <c r="J72" i="7"/>
  <c r="J307" i="7"/>
  <c r="J78" i="7"/>
  <c r="J319" i="7"/>
  <c r="J80" i="7"/>
  <c r="J135" i="7"/>
  <c r="J305" i="7"/>
  <c r="J312" i="7"/>
  <c r="J82" i="7"/>
  <c r="J33" i="7"/>
  <c r="J54" i="7"/>
  <c r="J166" i="7"/>
  <c r="J311" i="7"/>
  <c r="J40" i="7"/>
  <c r="J111" i="7"/>
  <c r="J62" i="7"/>
  <c r="J267" i="7"/>
  <c r="J218" i="7"/>
  <c r="J210" i="7"/>
  <c r="J34" i="7"/>
  <c r="J73" i="7"/>
  <c r="J74" i="7"/>
  <c r="J286" i="7"/>
  <c r="J368" i="7"/>
  <c r="J208" i="7"/>
  <c r="J248" i="7"/>
  <c r="J44" i="7"/>
  <c r="J137" i="7"/>
  <c r="J167" i="7"/>
  <c r="J314" i="7"/>
  <c r="J273" i="7"/>
  <c r="J98" i="7"/>
  <c r="J355" i="7"/>
  <c r="J151" i="7"/>
  <c r="J297" i="7"/>
  <c r="J77" i="7"/>
  <c r="J171" i="7"/>
  <c r="J322" i="7"/>
  <c r="J138" i="7"/>
  <c r="J237" i="7"/>
  <c r="J333" i="7"/>
  <c r="J331" i="7"/>
  <c r="J336" i="7"/>
  <c r="J258" i="7"/>
  <c r="J168" i="7"/>
  <c r="J287" i="7"/>
  <c r="J143" i="7"/>
  <c r="J348" i="7"/>
  <c r="J8" i="7"/>
  <c r="J344" i="7"/>
  <c r="J162" i="7"/>
  <c r="J260" i="7"/>
  <c r="J140" i="7"/>
  <c r="J245" i="7"/>
  <c r="J121" i="7"/>
  <c r="J223" i="7"/>
  <c r="J335" i="7"/>
  <c r="J327" i="7"/>
  <c r="J298" i="7"/>
  <c r="J242" i="7"/>
  <c r="J66" i="7"/>
  <c r="J160" i="7"/>
  <c r="J21" i="7"/>
  <c r="J164" i="7"/>
  <c r="J193" i="7"/>
  <c r="J15" i="7"/>
  <c r="J330" i="7"/>
  <c r="J346" i="7"/>
  <c r="J285" i="7"/>
  <c r="J318" i="7"/>
  <c r="J363" i="7"/>
  <c r="J161" i="7"/>
  <c r="J103" i="7"/>
  <c r="J380" i="7"/>
  <c r="J84" i="7"/>
  <c r="J170" i="7"/>
  <c r="J169" i="7"/>
  <c r="J343" i="7"/>
  <c r="J163" i="7"/>
  <c r="J172" i="7"/>
  <c r="J337" i="7"/>
  <c r="J332" i="7"/>
  <c r="J295" i="7"/>
  <c r="J220" i="7"/>
  <c r="J108" i="7"/>
  <c r="J271" i="7"/>
  <c r="J240" i="7"/>
  <c r="J373" i="7"/>
  <c r="J289" i="7"/>
  <c r="J274" i="7"/>
  <c r="J36" i="7"/>
  <c r="J17" i="7"/>
  <c r="J375" i="7"/>
  <c r="J308" i="7"/>
  <c r="J94" i="7"/>
  <c r="J288" i="7"/>
  <c r="J199" i="7"/>
  <c r="J235" i="7"/>
  <c r="J134" i="7"/>
  <c r="J30" i="7"/>
  <c r="J144" i="7"/>
  <c r="J45" i="7"/>
  <c r="J214" i="7"/>
  <c r="J239" i="7"/>
  <c r="J112" i="7"/>
  <c r="J198" i="7"/>
  <c r="J217" i="7"/>
  <c r="J231" i="7"/>
  <c r="J281" i="7"/>
  <c r="J52" i="7"/>
  <c r="J324" i="7"/>
  <c r="J357" i="7"/>
  <c r="J65" i="7"/>
  <c r="J345" i="7"/>
  <c r="J106" i="7"/>
  <c r="J290" i="7"/>
  <c r="J261" i="7"/>
  <c r="J41" i="7"/>
  <c r="J38" i="7"/>
  <c r="J334" i="7"/>
  <c r="J309" i="7"/>
  <c r="J306" i="7"/>
  <c r="J275" i="7"/>
  <c r="J243" i="7"/>
  <c r="J9" i="7"/>
  <c r="J207" i="7"/>
  <c r="J130" i="7"/>
  <c r="J48" i="7"/>
  <c r="J16" i="7"/>
  <c r="J276" i="7"/>
  <c r="J266" i="7"/>
  <c r="J184" i="7"/>
  <c r="J107" i="7"/>
  <c r="J252" i="7"/>
  <c r="J43" i="7"/>
  <c r="J6" i="7"/>
  <c r="J22" i="7"/>
  <c r="J321" i="7"/>
  <c r="J147" i="7"/>
  <c r="J109" i="7"/>
  <c r="J120" i="7"/>
  <c r="J265" i="7"/>
  <c r="J296" i="7"/>
  <c r="J262" i="7"/>
  <c r="J5" i="7"/>
  <c r="J282" i="7"/>
  <c r="J180" i="7"/>
  <c r="J205" i="7"/>
  <c r="J291" i="7"/>
  <c r="J361" i="7"/>
  <c r="J280" i="7"/>
  <c r="J156" i="7"/>
  <c r="J182" i="7"/>
  <c r="J224" i="7"/>
  <c r="J320" i="7"/>
  <c r="J310" i="7"/>
  <c r="J278" i="7"/>
  <c r="J277" i="7"/>
  <c r="J351" i="7"/>
  <c r="J253" i="7"/>
  <c r="J367" i="7"/>
  <c r="J254" i="7"/>
  <c r="J272" i="7"/>
  <c r="J122" i="7"/>
  <c r="J294" i="7"/>
  <c r="J372" i="7"/>
  <c r="J255" i="7"/>
  <c r="J369" i="7"/>
  <c r="J24" i="7"/>
  <c r="J234" i="7"/>
  <c r="J300" i="7"/>
  <c r="J238" i="7"/>
  <c r="J354" i="7"/>
  <c r="J256" i="7"/>
  <c r="J299" i="7"/>
  <c r="J376" i="7"/>
  <c r="J257" i="7"/>
  <c r="J125" i="7"/>
  <c r="J96" i="7"/>
  <c r="J338" i="7"/>
  <c r="J68" i="7"/>
  <c r="J316" i="7"/>
  <c r="J104" i="7"/>
  <c r="J236" i="7"/>
  <c r="J292" i="7"/>
  <c r="J301" i="7"/>
  <c r="J228" i="7"/>
  <c r="J23" i="7"/>
  <c r="J25" i="7"/>
  <c r="J377" i="7"/>
  <c r="J325" i="7"/>
  <c r="J293" i="7"/>
  <c r="J95" i="7"/>
  <c r="J102" i="7"/>
  <c r="J227" i="7"/>
  <c r="J39" i="7"/>
  <c r="J58" i="7"/>
  <c r="J75" i="7"/>
  <c r="J365" i="7"/>
  <c r="J264" i="7"/>
  <c r="J126" i="7"/>
  <c r="J251" i="7"/>
  <c r="J323" i="7"/>
  <c r="J222" i="7"/>
  <c r="J50" i="7"/>
  <c r="J244" i="7"/>
  <c r="J141" i="7"/>
  <c r="J110" i="7"/>
  <c r="J87" i="7"/>
  <c r="J42" i="7"/>
  <c r="J113" i="7"/>
  <c r="J132" i="7"/>
  <c r="J328" i="7"/>
  <c r="J206" i="7"/>
  <c r="J92" i="7"/>
  <c r="J183" i="7"/>
  <c r="J83" i="7"/>
  <c r="J56" i="7"/>
  <c r="J105" i="7"/>
  <c r="J241" i="7"/>
  <c r="J67" i="7"/>
  <c r="J225" i="7"/>
  <c r="J204" i="7"/>
  <c r="J326" i="7"/>
  <c r="J93" i="7"/>
  <c r="J4" i="7"/>
  <c r="J339" i="7"/>
  <c r="J157" i="7"/>
  <c r="J378" i="7"/>
  <c r="J341" i="7"/>
  <c r="J81" i="7"/>
  <c r="J303" i="7"/>
  <c r="J18" i="7"/>
  <c r="J31" i="7"/>
  <c r="J11" i="7"/>
  <c r="J283" i="7"/>
  <c r="J88" i="7"/>
  <c r="J20" i="7"/>
  <c r="J173" i="7"/>
  <c r="J19" i="7"/>
  <c r="J329" i="7"/>
  <c r="J13" i="7"/>
  <c r="J55" i="7"/>
  <c r="J51" i="7"/>
  <c r="J356" i="7"/>
  <c r="J186" i="7"/>
  <c r="J154" i="7"/>
  <c r="J133" i="7"/>
  <c r="J14" i="7"/>
  <c r="J136" i="7"/>
  <c r="J26" i="7"/>
  <c r="J128" i="7"/>
  <c r="J221" i="7"/>
  <c r="J90" i="7"/>
  <c r="J86" i="7"/>
  <c r="J229" i="7"/>
  <c r="J209" i="7"/>
  <c r="J364" i="7"/>
  <c r="J155" i="7"/>
  <c r="J192" i="7"/>
  <c r="J64" i="7"/>
  <c r="J152" i="7"/>
  <c r="J342" i="7"/>
  <c r="J304" i="7"/>
  <c r="J194" i="7"/>
  <c r="J353" i="7"/>
  <c r="J279" i="7"/>
  <c r="J7" i="7"/>
  <c r="J114" i="7"/>
  <c r="J359" i="7"/>
  <c r="J263" i="7"/>
  <c r="J99" i="7"/>
  <c r="J131" i="7"/>
  <c r="J195" i="7"/>
  <c r="J129" i="7"/>
  <c r="J61" i="7"/>
  <c r="J191" i="7"/>
  <c r="J47" i="7"/>
  <c r="J29" i="7"/>
  <c r="J189" i="7"/>
  <c r="J268" i="7"/>
  <c r="J100" i="7"/>
  <c r="J118" i="7"/>
  <c r="J146" i="7"/>
  <c r="J158" i="7"/>
  <c r="J46" i="7"/>
  <c r="J10" i="7"/>
  <c r="J269" i="7"/>
  <c r="J302" i="7"/>
  <c r="J379" i="7"/>
  <c r="J127" i="7"/>
  <c r="J153" i="7"/>
  <c r="J219" i="7"/>
  <c r="J12" i="7"/>
  <c r="J185" i="7"/>
  <c r="J176" i="7"/>
  <c r="J247" i="7"/>
  <c r="J53" i="7"/>
  <c r="J175" i="7"/>
  <c r="J27" i="7"/>
  <c r="J123" i="7"/>
  <c r="J200" i="7"/>
  <c r="J250" i="7"/>
  <c r="J3" i="7"/>
  <c r="J178" i="7"/>
  <c r="J317" i="7"/>
  <c r="J119" i="7"/>
  <c r="J71" i="7"/>
  <c r="J202" i="7"/>
  <c r="J350" i="7"/>
  <c r="J148" i="7"/>
  <c r="J181" i="7"/>
  <c r="J374" i="7"/>
  <c r="J174" i="7"/>
  <c r="J196" i="7"/>
  <c r="J190" i="7"/>
  <c r="J69" i="7"/>
  <c r="J117" i="7"/>
  <c r="J246" i="7"/>
  <c r="J149" i="7"/>
  <c r="J89" i="7"/>
  <c r="J188" i="7"/>
  <c r="J203" i="7"/>
  <c r="J85" i="7"/>
  <c r="J150" i="7"/>
  <c r="J32" i="7"/>
  <c r="J201" i="7"/>
  <c r="J70" i="7"/>
  <c r="J60" i="7"/>
  <c r="J177" i="7"/>
  <c r="J101" i="7"/>
  <c r="J371" i="7"/>
  <c r="J349" i="7"/>
  <c r="J142" i="7"/>
  <c r="J352" i="7"/>
  <c r="J59" i="7"/>
  <c r="J226" i="7"/>
  <c r="J115" i="7"/>
  <c r="J366" i="7"/>
  <c r="J284" i="7"/>
  <c r="J57" i="7"/>
  <c r="J249" i="7"/>
  <c r="J259" i="7"/>
  <c r="J49" i="7"/>
  <c r="J116" i="7"/>
  <c r="J315" i="7"/>
  <c r="J370" i="7"/>
  <c r="J63" i="7"/>
  <c r="J340" i="7"/>
  <c r="J360" i="7"/>
  <c r="J270" i="7"/>
  <c r="J313" i="7"/>
  <c r="J91" i="7"/>
  <c r="J28" i="7"/>
  <c r="J232" i="7"/>
  <c r="N384" i="7"/>
  <c r="C91" i="7"/>
  <c r="C270" i="7"/>
  <c r="C313" i="7"/>
  <c r="C340" i="7"/>
  <c r="C360" i="7"/>
  <c r="C63" i="7"/>
  <c r="C370" i="7"/>
  <c r="C315" i="7"/>
  <c r="C116" i="7"/>
  <c r="C49" i="7"/>
  <c r="C57" i="7"/>
  <c r="C249" i="7"/>
  <c r="C259" i="7"/>
  <c r="C284" i="7"/>
  <c r="C16" i="7"/>
  <c r="C366" i="7"/>
  <c r="C115" i="7"/>
  <c r="C226" i="7"/>
  <c r="C59" i="7"/>
  <c r="C352" i="7"/>
  <c r="C45" i="7"/>
  <c r="C199" i="7"/>
  <c r="C142" i="7"/>
  <c r="C349" i="7"/>
  <c r="C371" i="7"/>
  <c r="C101" i="7"/>
  <c r="C60" i="7"/>
  <c r="C177" i="7"/>
  <c r="C70" i="7"/>
  <c r="C32" i="7"/>
  <c r="C201" i="7"/>
  <c r="C150" i="7"/>
  <c r="C85" i="7"/>
  <c r="C89" i="7"/>
  <c r="C188" i="7"/>
  <c r="C203" i="7"/>
  <c r="C217" i="7"/>
  <c r="C149" i="7"/>
  <c r="C69" i="7"/>
  <c r="C117" i="7"/>
  <c r="C246" i="7"/>
  <c r="C190" i="7"/>
  <c r="C174" i="7"/>
  <c r="C196" i="7"/>
  <c r="C181" i="7"/>
  <c r="C374" i="7"/>
  <c r="C148" i="7"/>
  <c r="C350" i="7"/>
  <c r="C344" i="7"/>
  <c r="C202" i="7"/>
  <c r="C71" i="7"/>
  <c r="C119" i="7"/>
  <c r="C178" i="7"/>
  <c r="C317" i="7"/>
  <c r="C3" i="7"/>
  <c r="C250" i="7"/>
  <c r="C200" i="7"/>
  <c r="C27" i="7"/>
  <c r="C123" i="7"/>
  <c r="C175" i="7"/>
  <c r="C53" i="7"/>
  <c r="C176" i="7"/>
  <c r="C247" i="7"/>
  <c r="C12" i="7"/>
  <c r="C185" i="7"/>
  <c r="C219" i="7"/>
  <c r="C153" i="7"/>
  <c r="C127" i="7"/>
  <c r="C288" i="7"/>
  <c r="C302" i="7"/>
  <c r="C379" i="7"/>
  <c r="C48" i="7"/>
  <c r="C269" i="7"/>
  <c r="C134" i="7"/>
  <c r="C10" i="7"/>
  <c r="C357" i="7"/>
  <c r="C46" i="7"/>
  <c r="C130" i="7"/>
  <c r="C281" i="7"/>
  <c r="C182" i="7"/>
  <c r="C146" i="7"/>
  <c r="C158" i="7"/>
  <c r="C118" i="7"/>
  <c r="C100" i="7"/>
  <c r="C189" i="7"/>
  <c r="C268" i="7"/>
  <c r="C43" i="7"/>
  <c r="C29" i="7"/>
  <c r="C47" i="7"/>
  <c r="C44" i="7"/>
  <c r="C191" i="7"/>
  <c r="C61" i="7"/>
  <c r="C94" i="7"/>
  <c r="C109" i="7"/>
  <c r="C156" i="7"/>
  <c r="C129" i="7"/>
  <c r="C131" i="7"/>
  <c r="C195" i="7"/>
  <c r="C99" i="7"/>
  <c r="C263" i="7"/>
  <c r="C359" i="7"/>
  <c r="C286" i="7"/>
  <c r="C114" i="7"/>
  <c r="C124" i="7"/>
  <c r="C7" i="7"/>
  <c r="C279" i="7"/>
  <c r="C21" i="7"/>
  <c r="C353" i="7"/>
  <c r="C151" i="7"/>
  <c r="C194" i="7"/>
  <c r="C82" i="7"/>
  <c r="C304" i="7"/>
  <c r="C342" i="7"/>
  <c r="C152" i="7"/>
  <c r="C15" i="7"/>
  <c r="C64" i="7"/>
  <c r="C192" i="7"/>
  <c r="C380" i="7"/>
  <c r="C155" i="7"/>
  <c r="C258" i="7"/>
  <c r="C364" i="7"/>
  <c r="C209" i="7"/>
  <c r="C287" i="7"/>
  <c r="C220" i="7"/>
  <c r="C229" i="7"/>
  <c r="C86" i="7"/>
  <c r="C90" i="7"/>
  <c r="C280" i="7"/>
  <c r="C221" i="7"/>
  <c r="C306" i="7"/>
  <c r="C26" i="7"/>
  <c r="C128" i="7"/>
  <c r="C136" i="7"/>
  <c r="C14" i="7"/>
  <c r="C208" i="7"/>
  <c r="C133" i="7"/>
  <c r="C154" i="7"/>
  <c r="C267" i="7"/>
  <c r="C207" i="7"/>
  <c r="C186" i="7"/>
  <c r="C356" i="7"/>
  <c r="C51" i="7"/>
  <c r="C55" i="7"/>
  <c r="C13" i="7"/>
  <c r="C218" i="7"/>
  <c r="C98" i="7"/>
  <c r="C329" i="7"/>
  <c r="C198" i="7"/>
  <c r="C260" i="7"/>
  <c r="C19" i="7"/>
  <c r="C112" i="7"/>
  <c r="C173" i="7"/>
  <c r="C20" i="7"/>
  <c r="C88" i="7"/>
  <c r="C324" i="7"/>
  <c r="C283" i="7"/>
  <c r="C11" i="7"/>
  <c r="C84" i="7"/>
  <c r="C18" i="7"/>
  <c r="C31" i="7"/>
  <c r="C303" i="7"/>
  <c r="C81" i="7"/>
  <c r="C341" i="7"/>
  <c r="C378" i="7"/>
  <c r="C361" i="7"/>
  <c r="C291" i="7"/>
  <c r="C157" i="7"/>
  <c r="C339" i="7"/>
  <c r="C4" i="7"/>
  <c r="C237" i="7"/>
  <c r="C290" i="7"/>
  <c r="C93" i="7"/>
  <c r="C327" i="7"/>
  <c r="C147" i="7"/>
  <c r="C326" i="7"/>
  <c r="C204" i="7"/>
  <c r="C225" i="7"/>
  <c r="C205" i="7"/>
  <c r="C67" i="7"/>
  <c r="C241" i="7"/>
  <c r="C321" i="7"/>
  <c r="C105" i="7"/>
  <c r="C56" i="7"/>
  <c r="C83" i="7"/>
  <c r="C183" i="7"/>
  <c r="C248" i="7"/>
  <c r="C106" i="7"/>
  <c r="C92" i="7"/>
  <c r="C66" i="7"/>
  <c r="C206" i="7"/>
  <c r="C309" i="7"/>
  <c r="C328" i="7"/>
  <c r="C252" i="7"/>
  <c r="C54" i="7"/>
  <c r="C132" i="7"/>
  <c r="C74" i="7"/>
  <c r="C113" i="7"/>
  <c r="C42" i="7"/>
  <c r="C107" i="7"/>
  <c r="C87" i="7"/>
  <c r="C73" i="7"/>
  <c r="C318" i="7"/>
  <c r="C110" i="7"/>
  <c r="C305" i="7"/>
  <c r="C239" i="7"/>
  <c r="C141" i="7"/>
  <c r="C244" i="7"/>
  <c r="C50" i="7"/>
  <c r="C222" i="7"/>
  <c r="C323" i="7"/>
  <c r="C231" i="7"/>
  <c r="C295" i="7"/>
  <c r="C285" i="7"/>
  <c r="C314" i="7"/>
  <c r="C251" i="7"/>
  <c r="C180" i="7"/>
  <c r="C126" i="7"/>
  <c r="C9" i="7"/>
  <c r="C334" i="7"/>
  <c r="C264" i="7"/>
  <c r="C77" i="7"/>
  <c r="C193" i="7"/>
  <c r="C365" i="7"/>
  <c r="C75" i="7"/>
  <c r="C58" i="7"/>
  <c r="C39" i="7"/>
  <c r="C282" i="7"/>
  <c r="C144" i="7"/>
  <c r="C108" i="7"/>
  <c r="C5" i="7"/>
  <c r="C227" i="7"/>
  <c r="C102" i="7"/>
  <c r="C80" i="7"/>
  <c r="C335" i="7"/>
  <c r="C179" i="7"/>
  <c r="C95" i="7"/>
  <c r="C242" i="7"/>
  <c r="C135" i="7"/>
  <c r="C38" i="7"/>
  <c r="C312" i="7"/>
  <c r="C332" i="7"/>
  <c r="C337" i="7"/>
  <c r="C293" i="7"/>
  <c r="C172" i="7"/>
  <c r="C34" i="7"/>
  <c r="C184" i="7"/>
  <c r="C325" i="7"/>
  <c r="C78" i="7"/>
  <c r="C377" i="7"/>
  <c r="C23" i="7"/>
  <c r="C25" i="7"/>
  <c r="C308" i="7"/>
  <c r="C79" i="7"/>
  <c r="C243" i="7"/>
  <c r="C228" i="7"/>
  <c r="C301" i="7"/>
  <c r="C22" i="7"/>
  <c r="C292" i="7"/>
  <c r="C52" i="7"/>
  <c r="C236" i="7"/>
  <c r="C345" i="7"/>
  <c r="C104" i="7"/>
  <c r="C307" i="7"/>
  <c r="C197" i="7"/>
  <c r="C316" i="7"/>
  <c r="C266" i="7"/>
  <c r="C68" i="7"/>
  <c r="C30" i="7"/>
  <c r="C338" i="7"/>
  <c r="C36" i="7"/>
  <c r="C262" i="7"/>
  <c r="C145" i="7"/>
  <c r="C363" i="7"/>
  <c r="C96" i="7"/>
  <c r="C214" i="7"/>
  <c r="C33" i="7"/>
  <c r="C111" i="7"/>
  <c r="C8" i="7"/>
  <c r="C125" i="7"/>
  <c r="C274" i="7"/>
  <c r="C257" i="7"/>
  <c r="C166" i="7"/>
  <c r="C163" i="7"/>
  <c r="C358" i="7"/>
  <c r="C297" i="7"/>
  <c r="C72" i="7"/>
  <c r="C376" i="7"/>
  <c r="C138" i="7"/>
  <c r="C216" i="7"/>
  <c r="C299" i="7"/>
  <c r="C37" i="7"/>
  <c r="C240" i="7"/>
  <c r="C256" i="7"/>
  <c r="C336" i="7"/>
  <c r="C41" i="7"/>
  <c r="C354" i="7"/>
  <c r="C97" i="7"/>
  <c r="C298" i="7"/>
  <c r="C6" i="7"/>
  <c r="C289" i="7"/>
  <c r="C348" i="7"/>
  <c r="C296" i="7"/>
  <c r="C238" i="7"/>
  <c r="C233" i="7"/>
  <c r="C300" i="7"/>
  <c r="C168" i="7"/>
  <c r="C265" i="7"/>
  <c r="C187" i="7"/>
  <c r="C159" i="7"/>
  <c r="C143" i="7"/>
  <c r="C234" i="7"/>
  <c r="C24" i="7"/>
  <c r="C346" i="7"/>
  <c r="C347" i="7"/>
  <c r="C369" i="7"/>
  <c r="C76" i="7"/>
  <c r="C255" i="7"/>
  <c r="C343" i="7"/>
  <c r="C372" i="7"/>
  <c r="C294" i="7"/>
  <c r="C122" i="7"/>
  <c r="C245" i="7"/>
  <c r="C62" i="7"/>
  <c r="C355" i="7"/>
  <c r="C211" i="7"/>
  <c r="C164" i="7"/>
  <c r="C169" i="7"/>
  <c r="C232" i="7"/>
  <c r="C271" i="7"/>
  <c r="C213" i="7"/>
  <c r="C331" i="7"/>
  <c r="C40" i="7"/>
  <c r="C272" i="7"/>
  <c r="C330" i="7"/>
  <c r="C65" i="7"/>
  <c r="C362" i="7"/>
  <c r="C103" i="7"/>
  <c r="C171" i="7"/>
  <c r="C162" i="7"/>
  <c r="C170" i="7"/>
  <c r="C375" i="7"/>
  <c r="C333" i="7"/>
  <c r="C276" i="7"/>
  <c r="C235" i="7"/>
  <c r="C373" i="7"/>
  <c r="C230" i="7"/>
  <c r="C275" i="7"/>
  <c r="C223" i="7"/>
  <c r="C254" i="7"/>
  <c r="C367" i="7"/>
  <c r="C161" i="7"/>
  <c r="C253" i="7"/>
  <c r="C215" i="7"/>
  <c r="C137" i="7"/>
  <c r="C261" i="7"/>
  <c r="C17" i="7"/>
  <c r="C273" i="7"/>
  <c r="C120" i="7"/>
  <c r="C351" i="7"/>
  <c r="C368" i="7"/>
  <c r="C167" i="7"/>
  <c r="C140" i="7"/>
  <c r="C319" i="7"/>
  <c r="C210" i="7"/>
  <c r="C277" i="7"/>
  <c r="C139" i="7"/>
  <c r="C212" i="7"/>
  <c r="C160" i="7"/>
  <c r="C165" i="7"/>
  <c r="C278" i="7"/>
  <c r="C35" i="7"/>
  <c r="C322" i="7"/>
  <c r="C121" i="7"/>
  <c r="C311" i="7"/>
  <c r="C310" i="7"/>
  <c r="C320" i="7"/>
  <c r="C224" i="7"/>
  <c r="C28" i="7"/>
  <c r="B91" i="7"/>
  <c r="B270" i="7"/>
  <c r="B313" i="7"/>
  <c r="B340" i="7"/>
  <c r="B360" i="7"/>
  <c r="B63" i="7"/>
  <c r="B370" i="7"/>
  <c r="B315" i="7"/>
  <c r="B116" i="7"/>
  <c r="B49" i="7"/>
  <c r="B57" i="7"/>
  <c r="B249" i="7"/>
  <c r="B259" i="7"/>
  <c r="B284" i="7"/>
  <c r="B16" i="7"/>
  <c r="B366" i="7"/>
  <c r="B115" i="7"/>
  <c r="B226" i="7"/>
  <c r="B59" i="7"/>
  <c r="B352" i="7"/>
  <c r="B45" i="7"/>
  <c r="B199" i="7"/>
  <c r="B142" i="7"/>
  <c r="B349" i="7"/>
  <c r="B371" i="7"/>
  <c r="B101" i="7"/>
  <c r="B60" i="7"/>
  <c r="B177" i="7"/>
  <c r="B70" i="7"/>
  <c r="B32" i="7"/>
  <c r="B201" i="7"/>
  <c r="B150" i="7"/>
  <c r="B85" i="7"/>
  <c r="B89" i="7"/>
  <c r="B188" i="7"/>
  <c r="B203" i="7"/>
  <c r="B217" i="7"/>
  <c r="B149" i="7"/>
  <c r="B69" i="7"/>
  <c r="B117" i="7"/>
  <c r="B246" i="7"/>
  <c r="B190" i="7"/>
  <c r="B174" i="7"/>
  <c r="B196" i="7"/>
  <c r="B181" i="7"/>
  <c r="B374" i="7"/>
  <c r="B148" i="7"/>
  <c r="B350" i="7"/>
  <c r="B344" i="7"/>
  <c r="B202" i="7"/>
  <c r="B71" i="7"/>
  <c r="B119" i="7"/>
  <c r="B178" i="7"/>
  <c r="B317" i="7"/>
  <c r="B3" i="7"/>
  <c r="B250" i="7"/>
  <c r="B200" i="7"/>
  <c r="B27" i="7"/>
  <c r="B123" i="7"/>
  <c r="B175" i="7"/>
  <c r="B53" i="7"/>
  <c r="B176" i="7"/>
  <c r="B247" i="7"/>
  <c r="B12" i="7"/>
  <c r="B185" i="7"/>
  <c r="B219" i="7"/>
  <c r="B153" i="7"/>
  <c r="B127" i="7"/>
  <c r="B288" i="7"/>
  <c r="B302" i="7"/>
  <c r="B379" i="7"/>
  <c r="B48" i="7"/>
  <c r="B269" i="7"/>
  <c r="B134" i="7"/>
  <c r="B10" i="7"/>
  <c r="B357" i="7"/>
  <c r="B46" i="7"/>
  <c r="B130" i="7"/>
  <c r="B281" i="7"/>
  <c r="B182" i="7"/>
  <c r="B146" i="7"/>
  <c r="B158" i="7"/>
  <c r="B118" i="7"/>
  <c r="B100" i="7"/>
  <c r="B189" i="7"/>
  <c r="B268" i="7"/>
  <c r="B43" i="7"/>
  <c r="B29" i="7"/>
  <c r="B47" i="7"/>
  <c r="B44" i="7"/>
  <c r="B191" i="7"/>
  <c r="B61" i="7"/>
  <c r="B94" i="7"/>
  <c r="B109" i="7"/>
  <c r="B156" i="7"/>
  <c r="B129" i="7"/>
  <c r="B131" i="7"/>
  <c r="B195" i="7"/>
  <c r="B99" i="7"/>
  <c r="B263" i="7"/>
  <c r="B359" i="7"/>
  <c r="B286" i="7"/>
  <c r="B114" i="7"/>
  <c r="B124" i="7"/>
  <c r="B7" i="7"/>
  <c r="B279" i="7"/>
  <c r="B21" i="7"/>
  <c r="B353" i="7"/>
  <c r="B151" i="7"/>
  <c r="B194" i="7"/>
  <c r="B82" i="7"/>
  <c r="B304" i="7"/>
  <c r="B342" i="7"/>
  <c r="B152" i="7"/>
  <c r="B15" i="7"/>
  <c r="B64" i="7"/>
  <c r="B192" i="7"/>
  <c r="B380" i="7"/>
  <c r="B155" i="7"/>
  <c r="B258" i="7"/>
  <c r="B364" i="7"/>
  <c r="B209" i="7"/>
  <c r="B287" i="7"/>
  <c r="B220" i="7"/>
  <c r="B229" i="7"/>
  <c r="B86" i="7"/>
  <c r="B90" i="7"/>
  <c r="B280" i="7"/>
  <c r="B221" i="7"/>
  <c r="B306" i="7"/>
  <c r="B26" i="7"/>
  <c r="B128" i="7"/>
  <c r="B136" i="7"/>
  <c r="B14" i="7"/>
  <c r="B208" i="7"/>
  <c r="B133" i="7"/>
  <c r="B154" i="7"/>
  <c r="B267" i="7"/>
  <c r="B207" i="7"/>
  <c r="B186" i="7"/>
  <c r="B356" i="7"/>
  <c r="B51" i="7"/>
  <c r="B55" i="7"/>
  <c r="B13" i="7"/>
  <c r="B218" i="7"/>
  <c r="B98" i="7"/>
  <c r="B329" i="7"/>
  <c r="B198" i="7"/>
  <c r="B260" i="7"/>
  <c r="B19" i="7"/>
  <c r="B112" i="7"/>
  <c r="B173" i="7"/>
  <c r="B20" i="7"/>
  <c r="B88" i="7"/>
  <c r="B324" i="7"/>
  <c r="B283" i="7"/>
  <c r="B11" i="7"/>
  <c r="B84" i="7"/>
  <c r="B18" i="7"/>
  <c r="B31" i="7"/>
  <c r="B303" i="7"/>
  <c r="B81" i="7"/>
  <c r="B341" i="7"/>
  <c r="B378" i="7"/>
  <c r="B361" i="7"/>
  <c r="B291" i="7"/>
  <c r="B157" i="7"/>
  <c r="B339" i="7"/>
  <c r="B4" i="7"/>
  <c r="B237" i="7"/>
  <c r="B290" i="7"/>
  <c r="B93" i="7"/>
  <c r="B327" i="7"/>
  <c r="B147" i="7"/>
  <c r="B326" i="7"/>
  <c r="B204" i="7"/>
  <c r="B225" i="7"/>
  <c r="B205" i="7"/>
  <c r="B67" i="7"/>
  <c r="B241" i="7"/>
  <c r="B321" i="7"/>
  <c r="B105" i="7"/>
  <c r="B56" i="7"/>
  <c r="B83" i="7"/>
  <c r="B183" i="7"/>
  <c r="B248" i="7"/>
  <c r="B106" i="7"/>
  <c r="B92" i="7"/>
  <c r="B66" i="7"/>
  <c r="B206" i="7"/>
  <c r="B309" i="7"/>
  <c r="B328" i="7"/>
  <c r="B252" i="7"/>
  <c r="B54" i="7"/>
  <c r="B132" i="7"/>
  <c r="B74" i="7"/>
  <c r="B113" i="7"/>
  <c r="B42" i="7"/>
  <c r="B107" i="7"/>
  <c r="B87" i="7"/>
  <c r="B73" i="7"/>
  <c r="B318" i="7"/>
  <c r="B110" i="7"/>
  <c r="B305" i="7"/>
  <c r="B239" i="7"/>
  <c r="B141" i="7"/>
  <c r="B244" i="7"/>
  <c r="B50" i="7"/>
  <c r="B222" i="7"/>
  <c r="B323" i="7"/>
  <c r="B231" i="7"/>
  <c r="B295" i="7"/>
  <c r="B285" i="7"/>
  <c r="B314" i="7"/>
  <c r="B251" i="7"/>
  <c r="B180" i="7"/>
  <c r="B126" i="7"/>
  <c r="B9" i="7"/>
  <c r="B334" i="7"/>
  <c r="B264" i="7"/>
  <c r="B77" i="7"/>
  <c r="B193" i="7"/>
  <c r="B365" i="7"/>
  <c r="B75" i="7"/>
  <c r="B58" i="7"/>
  <c r="B39" i="7"/>
  <c r="B282" i="7"/>
  <c r="B144" i="7"/>
  <c r="B108" i="7"/>
  <c r="B5" i="7"/>
  <c r="B227" i="7"/>
  <c r="B102" i="7"/>
  <c r="B80" i="7"/>
  <c r="B335" i="7"/>
  <c r="B179" i="7"/>
  <c r="B95" i="7"/>
  <c r="B242" i="7"/>
  <c r="B135" i="7"/>
  <c r="B38" i="7"/>
  <c r="B312" i="7"/>
  <c r="B332" i="7"/>
  <c r="B337" i="7"/>
  <c r="B293" i="7"/>
  <c r="B172" i="7"/>
  <c r="B34" i="7"/>
  <c r="B184" i="7"/>
  <c r="B325" i="7"/>
  <c r="B78" i="7"/>
  <c r="B377" i="7"/>
  <c r="B23" i="7"/>
  <c r="B25" i="7"/>
  <c r="B308" i="7"/>
  <c r="B79" i="7"/>
  <c r="B243" i="7"/>
  <c r="B228" i="7"/>
  <c r="B301" i="7"/>
  <c r="B22" i="7"/>
  <c r="B292" i="7"/>
  <c r="B52" i="7"/>
  <c r="B236" i="7"/>
  <c r="B345" i="7"/>
  <c r="B104" i="7"/>
  <c r="B307" i="7"/>
  <c r="B197" i="7"/>
  <c r="B316" i="7"/>
  <c r="B266" i="7"/>
  <c r="B68" i="7"/>
  <c r="B30" i="7"/>
  <c r="B338" i="7"/>
  <c r="B36" i="7"/>
  <c r="B262" i="7"/>
  <c r="B145" i="7"/>
  <c r="B363" i="7"/>
  <c r="B96" i="7"/>
  <c r="B214" i="7"/>
  <c r="B33" i="7"/>
  <c r="B111" i="7"/>
  <c r="B8" i="7"/>
  <c r="B125" i="7"/>
  <c r="B274" i="7"/>
  <c r="B257" i="7"/>
  <c r="B166" i="7"/>
  <c r="B163" i="7"/>
  <c r="B358" i="7"/>
  <c r="B297" i="7"/>
  <c r="B72" i="7"/>
  <c r="B376" i="7"/>
  <c r="B138" i="7"/>
  <c r="B216" i="7"/>
  <c r="B299" i="7"/>
  <c r="B37" i="7"/>
  <c r="B240" i="7"/>
  <c r="B256" i="7"/>
  <c r="B336" i="7"/>
  <c r="B41" i="7"/>
  <c r="B354" i="7"/>
  <c r="B97" i="7"/>
  <c r="B298" i="7"/>
  <c r="B6" i="7"/>
  <c r="B289" i="7"/>
  <c r="B348" i="7"/>
  <c r="B296" i="7"/>
  <c r="B238" i="7"/>
  <c r="B233" i="7"/>
  <c r="B300" i="7"/>
  <c r="B168" i="7"/>
  <c r="B265" i="7"/>
  <c r="B187" i="7"/>
  <c r="B159" i="7"/>
  <c r="B143" i="7"/>
  <c r="B234" i="7"/>
  <c r="B24" i="7"/>
  <c r="B346" i="7"/>
  <c r="B347" i="7"/>
  <c r="B369" i="7"/>
  <c r="B76" i="7"/>
  <c r="B255" i="7"/>
  <c r="B343" i="7"/>
  <c r="B372" i="7"/>
  <c r="B294" i="7"/>
  <c r="B122" i="7"/>
  <c r="B245" i="7"/>
  <c r="B62" i="7"/>
  <c r="B355" i="7"/>
  <c r="B211" i="7"/>
  <c r="B164" i="7"/>
  <c r="B169" i="7"/>
  <c r="B232" i="7"/>
  <c r="B271" i="7"/>
  <c r="B213" i="7"/>
  <c r="B331" i="7"/>
  <c r="B40" i="7"/>
  <c r="B272" i="7"/>
  <c r="B330" i="7"/>
  <c r="B65" i="7"/>
  <c r="B362" i="7"/>
  <c r="B103" i="7"/>
  <c r="B171" i="7"/>
  <c r="B162" i="7"/>
  <c r="B170" i="7"/>
  <c r="B375" i="7"/>
  <c r="B333" i="7"/>
  <c r="B276" i="7"/>
  <c r="B235" i="7"/>
  <c r="B373" i="7"/>
  <c r="B230" i="7"/>
  <c r="B275" i="7"/>
  <c r="B223" i="7"/>
  <c r="B254" i="7"/>
  <c r="B367" i="7"/>
  <c r="B161" i="7"/>
  <c r="B253" i="7"/>
  <c r="B215" i="7"/>
  <c r="B137" i="7"/>
  <c r="B261" i="7"/>
  <c r="B17" i="7"/>
  <c r="B273" i="7"/>
  <c r="B120" i="7"/>
  <c r="B351" i="7"/>
  <c r="B368" i="7"/>
  <c r="B167" i="7"/>
  <c r="B140" i="7"/>
  <c r="B319" i="7"/>
  <c r="B210" i="7"/>
  <c r="B277" i="7"/>
  <c r="B139" i="7"/>
  <c r="B212" i="7"/>
  <c r="B160" i="7"/>
  <c r="B165" i="7"/>
  <c r="B278" i="7"/>
  <c r="B35" i="7"/>
  <c r="B322" i="7"/>
  <c r="B121" i="7"/>
  <c r="B311" i="7"/>
  <c r="B310" i="7"/>
  <c r="B320" i="7"/>
  <c r="B224" i="7"/>
  <c r="B28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E383" i="7"/>
  <c r="F383" i="7"/>
  <c r="D383" i="7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J383" i="7" l="1"/>
  <c r="AB56" i="9"/>
  <c r="U85" i="9"/>
  <c r="Q48" i="9"/>
  <c r="N145" i="9"/>
  <c r="D141" i="9"/>
  <c r="AL135" i="9"/>
  <c r="H135" i="9" s="1"/>
  <c r="W129" i="9"/>
  <c r="M123" i="9"/>
  <c r="L116" i="9"/>
  <c r="O75" i="9"/>
  <c r="O144" i="9"/>
  <c r="F140" i="9"/>
  <c r="K132" i="9"/>
  <c r="Z125" i="9"/>
  <c r="K116" i="9"/>
  <c r="N75" i="9"/>
  <c r="AB146" i="9"/>
  <c r="Y141" i="9"/>
  <c r="Y135" i="9"/>
  <c r="O129" i="9"/>
  <c r="AF122" i="9"/>
  <c r="AF113" i="9"/>
  <c r="AJ82" i="9"/>
  <c r="V2" i="9"/>
  <c r="V146" i="9"/>
  <c r="AD145" i="9"/>
  <c r="AH144" i="9"/>
  <c r="AL143" i="9"/>
  <c r="H143" i="9" s="1"/>
  <c r="O143" i="9"/>
  <c r="Q142" i="9"/>
  <c r="S141" i="9"/>
  <c r="Z140" i="9"/>
  <c r="AB139" i="9"/>
  <c r="AF138" i="9"/>
  <c r="L138" i="9"/>
  <c r="AH136" i="9"/>
  <c r="X135" i="9"/>
  <c r="Q134" i="9"/>
  <c r="F133" i="9"/>
  <c r="AB131" i="9"/>
  <c r="U130" i="9"/>
  <c r="N129" i="9"/>
  <c r="AJ127" i="9"/>
  <c r="Y126" i="9"/>
  <c r="R125" i="9"/>
  <c r="K124" i="9"/>
  <c r="AD122" i="9"/>
  <c r="V121" i="9"/>
  <c r="O120" i="9"/>
  <c r="AL118" i="9"/>
  <c r="H118" i="9" s="1"/>
  <c r="R117" i="9"/>
  <c r="Z115" i="9"/>
  <c r="AD113" i="9"/>
  <c r="Y111" i="9"/>
  <c r="Q105" i="9"/>
  <c r="L93" i="9"/>
  <c r="AH82" i="9"/>
  <c r="Y72" i="9"/>
  <c r="Z56" i="9"/>
  <c r="AF146" i="9"/>
  <c r="P144" i="9"/>
  <c r="Y142" i="9"/>
  <c r="K140" i="9"/>
  <c r="T138" i="9"/>
  <c r="Z134" i="9"/>
  <c r="L132" i="9"/>
  <c r="P128" i="9"/>
  <c r="AA125" i="9"/>
  <c r="AH121" i="9"/>
  <c r="Q119" i="9"/>
  <c r="S114" i="9"/>
  <c r="AH107" i="9"/>
  <c r="X62" i="9"/>
  <c r="O2" i="9"/>
  <c r="AH145" i="9"/>
  <c r="Q143" i="9"/>
  <c r="Z141" i="9"/>
  <c r="L139" i="9"/>
  <c r="N137" i="9"/>
  <c r="Y134" i="9"/>
  <c r="AD130" i="9"/>
  <c r="O128" i="9"/>
  <c r="S124" i="9"/>
  <c r="AF121" i="9"/>
  <c r="P119" i="9"/>
  <c r="O114" i="9"/>
  <c r="AF107" i="9"/>
  <c r="W62" i="9"/>
  <c r="AF145" i="9"/>
  <c r="N144" i="9"/>
  <c r="R142" i="9"/>
  <c r="AD139" i="9"/>
  <c r="M138" i="9"/>
  <c r="R134" i="9"/>
  <c r="AD131" i="9"/>
  <c r="AL127" i="9"/>
  <c r="H127" i="9" s="1"/>
  <c r="S125" i="9"/>
  <c r="W121" i="9"/>
  <c r="D119" i="9"/>
  <c r="AA115" i="9"/>
  <c r="Z111" i="9"/>
  <c r="M93" i="9"/>
  <c r="Z72" i="9"/>
  <c r="W2" i="9"/>
  <c r="U146" i="9"/>
  <c r="W145" i="9"/>
  <c r="AF144" i="9"/>
  <c r="AJ143" i="9"/>
  <c r="D143" i="9"/>
  <c r="P142" i="9"/>
  <c r="R141" i="9"/>
  <c r="T140" i="9"/>
  <c r="AA139" i="9"/>
  <c r="AD138" i="9"/>
  <c r="AH137" i="9"/>
  <c r="X136" i="9"/>
  <c r="Q135" i="9"/>
  <c r="F134" i="9"/>
  <c r="AB132" i="9"/>
  <c r="U131" i="9"/>
  <c r="N130" i="9"/>
  <c r="AJ128" i="9"/>
  <c r="Y127" i="9"/>
  <c r="R126" i="9"/>
  <c r="K125" i="9"/>
  <c r="AD123" i="9"/>
  <c r="V122" i="9"/>
  <c r="O121" i="9"/>
  <c r="AL119" i="9"/>
  <c r="H119" i="9" s="1"/>
  <c r="Y118" i="9"/>
  <c r="D117" i="9"/>
  <c r="Q115" i="9"/>
  <c r="P113" i="9"/>
  <c r="F111" i="9"/>
  <c r="AF100" i="9"/>
  <c r="X90" i="9"/>
  <c r="R80" i="9"/>
  <c r="AH69" i="9"/>
  <c r="D3" i="9"/>
  <c r="Q3" i="9"/>
  <c r="Y3" i="9"/>
  <c r="AL3" i="9"/>
  <c r="H3" i="9" s="1"/>
  <c r="P4" i="9"/>
  <c r="X4" i="9"/>
  <c r="AJ4" i="9"/>
  <c r="O5" i="9"/>
  <c r="W5" i="9"/>
  <c r="AH5" i="9"/>
  <c r="N6" i="9"/>
  <c r="V6" i="9"/>
  <c r="AF6" i="9"/>
  <c r="M7" i="9"/>
  <c r="U7" i="9"/>
  <c r="AD7" i="9"/>
  <c r="L8" i="9"/>
  <c r="T8" i="9"/>
  <c r="AB8" i="9"/>
  <c r="K9" i="9"/>
  <c r="S9" i="9"/>
  <c r="AA9" i="9"/>
  <c r="F11" i="9"/>
  <c r="R11" i="9"/>
  <c r="Z11" i="9"/>
  <c r="D10" i="9"/>
  <c r="Q10" i="9"/>
  <c r="Y10" i="9"/>
  <c r="AL10" i="9"/>
  <c r="H10" i="9" s="1"/>
  <c r="P12" i="9"/>
  <c r="X12" i="9"/>
  <c r="AJ12" i="9"/>
  <c r="O13" i="9"/>
  <c r="W13" i="9"/>
  <c r="AH13" i="9"/>
  <c r="N15" i="9"/>
  <c r="V15" i="9"/>
  <c r="AF15" i="9"/>
  <c r="M16" i="9"/>
  <c r="U16" i="9"/>
  <c r="AD16" i="9"/>
  <c r="L14" i="9"/>
  <c r="T14" i="9"/>
  <c r="AB14" i="9"/>
  <c r="K17" i="9"/>
  <c r="S17" i="9"/>
  <c r="AA17" i="9"/>
  <c r="F18" i="9"/>
  <c r="R18" i="9"/>
  <c r="Z18" i="9"/>
  <c r="D19" i="9"/>
  <c r="Q19" i="9"/>
  <c r="Y19" i="9"/>
  <c r="AL19" i="9"/>
  <c r="H19" i="9" s="1"/>
  <c r="P20" i="9"/>
  <c r="X20" i="9"/>
  <c r="AJ20" i="9"/>
  <c r="O21" i="9"/>
  <c r="W21" i="9"/>
  <c r="AH21" i="9"/>
  <c r="N22" i="9"/>
  <c r="V22" i="9"/>
  <c r="AF22" i="9"/>
  <c r="M23" i="9"/>
  <c r="U23" i="9"/>
  <c r="AD23" i="9"/>
  <c r="L24" i="9"/>
  <c r="T24" i="9"/>
  <c r="AB24" i="9"/>
  <c r="F25" i="9"/>
  <c r="R25" i="9"/>
  <c r="Z25" i="9"/>
  <c r="D26" i="9"/>
  <c r="Q26" i="9"/>
  <c r="Y26" i="9"/>
  <c r="AL26" i="9"/>
  <c r="H26" i="9" s="1"/>
  <c r="P27" i="9"/>
  <c r="X27" i="9"/>
  <c r="AJ27" i="9"/>
  <c r="O28" i="9"/>
  <c r="W28" i="9"/>
  <c r="AH28" i="9"/>
  <c r="N29" i="9"/>
  <c r="V29" i="9"/>
  <c r="AF29" i="9"/>
  <c r="F3" i="9"/>
  <c r="R3" i="9"/>
  <c r="Z3" i="9"/>
  <c r="D4" i="9"/>
  <c r="Q4" i="9"/>
  <c r="Y4" i="9"/>
  <c r="AL4" i="9"/>
  <c r="H4" i="9" s="1"/>
  <c r="P5" i="9"/>
  <c r="X5" i="9"/>
  <c r="AJ5" i="9"/>
  <c r="O6" i="9"/>
  <c r="W6" i="9"/>
  <c r="AH6" i="9"/>
  <c r="N7" i="9"/>
  <c r="V7" i="9"/>
  <c r="AF7" i="9"/>
  <c r="M8" i="9"/>
  <c r="U8" i="9"/>
  <c r="AD8" i="9"/>
  <c r="L9" i="9"/>
  <c r="T9" i="9"/>
  <c r="AB9" i="9"/>
  <c r="K11" i="9"/>
  <c r="S11" i="9"/>
  <c r="AA11" i="9"/>
  <c r="F10" i="9"/>
  <c r="R10" i="9"/>
  <c r="Z10" i="9"/>
  <c r="D12" i="9"/>
  <c r="Q12" i="9"/>
  <c r="Y12" i="9"/>
  <c r="AL12" i="9"/>
  <c r="H12" i="9" s="1"/>
  <c r="P13" i="9"/>
  <c r="X13" i="9"/>
  <c r="AJ13" i="9"/>
  <c r="O15" i="9"/>
  <c r="W15" i="9"/>
  <c r="AH15" i="9"/>
  <c r="N16" i="9"/>
  <c r="V16" i="9"/>
  <c r="AF16" i="9"/>
  <c r="M14" i="9"/>
  <c r="U14" i="9"/>
  <c r="AD14" i="9"/>
  <c r="L17" i="9"/>
  <c r="T17" i="9"/>
  <c r="AB17" i="9"/>
  <c r="K18" i="9"/>
  <c r="S18" i="9"/>
  <c r="AA18" i="9"/>
  <c r="F19" i="9"/>
  <c r="R19" i="9"/>
  <c r="Z19" i="9"/>
  <c r="D20" i="9"/>
  <c r="Q20" i="9"/>
  <c r="Y20" i="9"/>
  <c r="AL20" i="9"/>
  <c r="H20" i="9" s="1"/>
  <c r="P21" i="9"/>
  <c r="X21" i="9"/>
  <c r="AJ21" i="9"/>
  <c r="O22" i="9"/>
  <c r="W22" i="9"/>
  <c r="AH22" i="9"/>
  <c r="N23" i="9"/>
  <c r="V23" i="9"/>
  <c r="AF23" i="9"/>
  <c r="M24" i="9"/>
  <c r="U24" i="9"/>
  <c r="AD24" i="9"/>
  <c r="K25" i="9"/>
  <c r="S25" i="9"/>
  <c r="AA25" i="9"/>
  <c r="F26" i="9"/>
  <c r="R26" i="9"/>
  <c r="Z26" i="9"/>
  <c r="D27" i="9"/>
  <c r="Q27" i="9"/>
  <c r="Y27" i="9"/>
  <c r="AL27" i="9"/>
  <c r="H27" i="9" s="1"/>
  <c r="P28" i="9"/>
  <c r="X28" i="9"/>
  <c r="AJ28" i="9"/>
  <c r="O29" i="9"/>
  <c r="W29" i="9"/>
  <c r="AH29" i="9"/>
  <c r="K3" i="9"/>
  <c r="S3" i="9"/>
  <c r="AA3" i="9"/>
  <c r="F4" i="9"/>
  <c r="R4" i="9"/>
  <c r="Z4" i="9"/>
  <c r="D5" i="9"/>
  <c r="Q5" i="9"/>
  <c r="Y5" i="9"/>
  <c r="AL5" i="9"/>
  <c r="H5" i="9" s="1"/>
  <c r="P6" i="9"/>
  <c r="X6" i="9"/>
  <c r="AJ6" i="9"/>
  <c r="O7" i="9"/>
  <c r="W7" i="9"/>
  <c r="AH7" i="9"/>
  <c r="N8" i="9"/>
  <c r="V8" i="9"/>
  <c r="AF8" i="9"/>
  <c r="M9" i="9"/>
  <c r="U9" i="9"/>
  <c r="AD9" i="9"/>
  <c r="L11" i="9"/>
  <c r="T11" i="9"/>
  <c r="AB11" i="9"/>
  <c r="K10" i="9"/>
  <c r="S10" i="9"/>
  <c r="AA10" i="9"/>
  <c r="F12" i="9"/>
  <c r="R12" i="9"/>
  <c r="Z12" i="9"/>
  <c r="D13" i="9"/>
  <c r="Q13" i="9"/>
  <c r="Y13" i="9"/>
  <c r="AL13" i="9"/>
  <c r="H13" i="9" s="1"/>
  <c r="P15" i="9"/>
  <c r="X15" i="9"/>
  <c r="AJ15" i="9"/>
  <c r="O16" i="9"/>
  <c r="W16" i="9"/>
  <c r="AH16" i="9"/>
  <c r="N14" i="9"/>
  <c r="V14" i="9"/>
  <c r="AF14" i="9"/>
  <c r="M17" i="9"/>
  <c r="U17" i="9"/>
  <c r="AD17" i="9"/>
  <c r="L18" i="9"/>
  <c r="T18" i="9"/>
  <c r="AB18" i="9"/>
  <c r="K19" i="9"/>
  <c r="S19" i="9"/>
  <c r="AA19" i="9"/>
  <c r="F20" i="9"/>
  <c r="R20" i="9"/>
  <c r="Z20" i="9"/>
  <c r="D21" i="9"/>
  <c r="Q21" i="9"/>
  <c r="Y21" i="9"/>
  <c r="AL21" i="9"/>
  <c r="H21" i="9" s="1"/>
  <c r="P22" i="9"/>
  <c r="X22" i="9"/>
  <c r="AJ22" i="9"/>
  <c r="O23" i="9"/>
  <c r="W23" i="9"/>
  <c r="AH23" i="9"/>
  <c r="N24" i="9"/>
  <c r="V24" i="9"/>
  <c r="AF24" i="9"/>
  <c r="L25" i="9"/>
  <c r="T25" i="9"/>
  <c r="AB25" i="9"/>
  <c r="K26" i="9"/>
  <c r="S26" i="9"/>
  <c r="AA26" i="9"/>
  <c r="F27" i="9"/>
  <c r="R27" i="9"/>
  <c r="Z27" i="9"/>
  <c r="D28" i="9"/>
  <c r="Q28" i="9"/>
  <c r="Y28" i="9"/>
  <c r="AL28" i="9"/>
  <c r="H28" i="9" s="1"/>
  <c r="P29" i="9"/>
  <c r="X29" i="9"/>
  <c r="AJ29" i="9"/>
  <c r="L3" i="9"/>
  <c r="T3" i="9"/>
  <c r="AB3" i="9"/>
  <c r="K4" i="9"/>
  <c r="S4" i="9"/>
  <c r="AA4" i="9"/>
  <c r="F5" i="9"/>
  <c r="R5" i="9"/>
  <c r="Z5" i="9"/>
  <c r="D6" i="9"/>
  <c r="Q6" i="9"/>
  <c r="Y6" i="9"/>
  <c r="AL6" i="9"/>
  <c r="H6" i="9" s="1"/>
  <c r="P7" i="9"/>
  <c r="X7" i="9"/>
  <c r="AJ7" i="9"/>
  <c r="O8" i="9"/>
  <c r="W8" i="9"/>
  <c r="AH8" i="9"/>
  <c r="N9" i="9"/>
  <c r="V9" i="9"/>
  <c r="AF9" i="9"/>
  <c r="M11" i="9"/>
  <c r="U11" i="9"/>
  <c r="AD11" i="9"/>
  <c r="L10" i="9"/>
  <c r="T10" i="9"/>
  <c r="AB10" i="9"/>
  <c r="K12" i="9"/>
  <c r="S12" i="9"/>
  <c r="AA12" i="9"/>
  <c r="F13" i="9"/>
  <c r="R13" i="9"/>
  <c r="Z13" i="9"/>
  <c r="D15" i="9"/>
  <c r="Q15" i="9"/>
  <c r="Y15" i="9"/>
  <c r="AL15" i="9"/>
  <c r="H15" i="9" s="1"/>
  <c r="P16" i="9"/>
  <c r="X16" i="9"/>
  <c r="AJ16" i="9"/>
  <c r="O14" i="9"/>
  <c r="W14" i="9"/>
  <c r="AH14" i="9"/>
  <c r="N17" i="9"/>
  <c r="V17" i="9"/>
  <c r="AF17" i="9"/>
  <c r="M18" i="9"/>
  <c r="U18" i="9"/>
  <c r="AD18" i="9"/>
  <c r="L19" i="9"/>
  <c r="T19" i="9"/>
  <c r="AB19" i="9"/>
  <c r="K20" i="9"/>
  <c r="S20" i="9"/>
  <c r="AA20" i="9"/>
  <c r="F21" i="9"/>
  <c r="R21" i="9"/>
  <c r="Z21" i="9"/>
  <c r="D22" i="9"/>
  <c r="Q22" i="9"/>
  <c r="Y22" i="9"/>
  <c r="AL22" i="9"/>
  <c r="H22" i="9" s="1"/>
  <c r="P23" i="9"/>
  <c r="X23" i="9"/>
  <c r="AJ23" i="9"/>
  <c r="O24" i="9"/>
  <c r="W24" i="9"/>
  <c r="AH24" i="9"/>
  <c r="M25" i="9"/>
  <c r="U25" i="9"/>
  <c r="AD25" i="9"/>
  <c r="L26" i="9"/>
  <c r="T26" i="9"/>
  <c r="AB26" i="9"/>
  <c r="K27" i="9"/>
  <c r="S27" i="9"/>
  <c r="AK27" i="9" s="1"/>
  <c r="AA27" i="9"/>
  <c r="F28" i="9"/>
  <c r="R28" i="9"/>
  <c r="Z28" i="9"/>
  <c r="M3" i="9"/>
  <c r="AD3" i="9"/>
  <c r="T4" i="9"/>
  <c r="K5" i="9"/>
  <c r="AA5" i="9"/>
  <c r="R6" i="9"/>
  <c r="D7" i="9"/>
  <c r="Y7" i="9"/>
  <c r="P8" i="9"/>
  <c r="AJ8" i="9"/>
  <c r="W9" i="9"/>
  <c r="N11" i="9"/>
  <c r="AF11" i="9"/>
  <c r="U10" i="9"/>
  <c r="L12" i="9"/>
  <c r="AB12" i="9"/>
  <c r="S13" i="9"/>
  <c r="F15" i="9"/>
  <c r="Z15" i="9"/>
  <c r="Q16" i="9"/>
  <c r="AL16" i="9"/>
  <c r="H16" i="9" s="1"/>
  <c r="X14" i="9"/>
  <c r="O17" i="9"/>
  <c r="AH17" i="9"/>
  <c r="V18" i="9"/>
  <c r="M19" i="9"/>
  <c r="AD19" i="9"/>
  <c r="T20" i="9"/>
  <c r="K21" i="9"/>
  <c r="AA21" i="9"/>
  <c r="R22" i="9"/>
  <c r="D23" i="9"/>
  <c r="Y23" i="9"/>
  <c r="P24" i="9"/>
  <c r="AJ24" i="9"/>
  <c r="V25" i="9"/>
  <c r="M26" i="9"/>
  <c r="AD26" i="9"/>
  <c r="T27" i="9"/>
  <c r="K28" i="9"/>
  <c r="AA28" i="9"/>
  <c r="M29" i="9"/>
  <c r="AA29" i="9"/>
  <c r="M30" i="9"/>
  <c r="U30" i="9"/>
  <c r="AD30" i="9"/>
  <c r="L31" i="9"/>
  <c r="T31" i="9"/>
  <c r="AB31" i="9"/>
  <c r="K33" i="9"/>
  <c r="S33" i="9"/>
  <c r="AA33" i="9"/>
  <c r="F32" i="9"/>
  <c r="R32" i="9"/>
  <c r="Z32" i="9"/>
  <c r="D34" i="9"/>
  <c r="Q34" i="9"/>
  <c r="Y34" i="9"/>
  <c r="AL34" i="9"/>
  <c r="H34" i="9" s="1"/>
  <c r="P35" i="9"/>
  <c r="X35" i="9"/>
  <c r="AJ35" i="9"/>
  <c r="O37" i="9"/>
  <c r="W37" i="9"/>
  <c r="AH37" i="9"/>
  <c r="N38" i="9"/>
  <c r="V38" i="9"/>
  <c r="AF38" i="9"/>
  <c r="M39" i="9"/>
  <c r="U39" i="9"/>
  <c r="AD39" i="9"/>
  <c r="L40" i="9"/>
  <c r="T40" i="9"/>
  <c r="AB40" i="9"/>
  <c r="K41" i="9"/>
  <c r="S41" i="9"/>
  <c r="AA41" i="9"/>
  <c r="F42" i="9"/>
  <c r="R42" i="9"/>
  <c r="Z42" i="9"/>
  <c r="D43" i="9"/>
  <c r="Q43" i="9"/>
  <c r="Y43" i="9"/>
  <c r="AL43" i="9"/>
  <c r="H43" i="9" s="1"/>
  <c r="P44" i="9"/>
  <c r="X44" i="9"/>
  <c r="AJ44" i="9"/>
  <c r="O45" i="9"/>
  <c r="W45" i="9"/>
  <c r="AH45" i="9"/>
  <c r="N46" i="9"/>
  <c r="V46" i="9"/>
  <c r="AF46" i="9"/>
  <c r="M47" i="9"/>
  <c r="U47" i="9"/>
  <c r="AD47" i="9"/>
  <c r="L48" i="9"/>
  <c r="T48" i="9"/>
  <c r="AB48" i="9"/>
  <c r="K49" i="9"/>
  <c r="S49" i="9"/>
  <c r="AA49" i="9"/>
  <c r="F50" i="9"/>
  <c r="R50" i="9"/>
  <c r="Z50" i="9"/>
  <c r="D51" i="9"/>
  <c r="Q51" i="9"/>
  <c r="Y51" i="9"/>
  <c r="AL51" i="9"/>
  <c r="H51" i="9" s="1"/>
  <c r="P52" i="9"/>
  <c r="X52" i="9"/>
  <c r="AJ52" i="9"/>
  <c r="O53" i="9"/>
  <c r="W53" i="9"/>
  <c r="AH53" i="9"/>
  <c r="N55" i="9"/>
  <c r="V55" i="9"/>
  <c r="AF55" i="9"/>
  <c r="M54" i="9"/>
  <c r="U54" i="9"/>
  <c r="AD54" i="9"/>
  <c r="L102" i="9"/>
  <c r="T102" i="9"/>
  <c r="AB102" i="9"/>
  <c r="K56" i="9"/>
  <c r="S56" i="9"/>
  <c r="AA56" i="9"/>
  <c r="F57" i="9"/>
  <c r="R57" i="9"/>
  <c r="Z57" i="9"/>
  <c r="D58" i="9"/>
  <c r="Q58" i="9"/>
  <c r="Y58" i="9"/>
  <c r="AL58" i="9"/>
  <c r="H58" i="9" s="1"/>
  <c r="P59" i="9"/>
  <c r="X59" i="9"/>
  <c r="AJ59" i="9"/>
  <c r="O60" i="9"/>
  <c r="W60" i="9"/>
  <c r="AH60" i="9"/>
  <c r="N61" i="9"/>
  <c r="V61" i="9"/>
  <c r="AF61" i="9"/>
  <c r="M62" i="9"/>
  <c r="U62" i="9"/>
  <c r="AD62" i="9"/>
  <c r="L36" i="9"/>
  <c r="T36" i="9"/>
  <c r="N3" i="9"/>
  <c r="AF3" i="9"/>
  <c r="U4" i="9"/>
  <c r="L5" i="9"/>
  <c r="AB5" i="9"/>
  <c r="S6" i="9"/>
  <c r="F7" i="9"/>
  <c r="Z7" i="9"/>
  <c r="Q8" i="9"/>
  <c r="AL8" i="9"/>
  <c r="H8" i="9" s="1"/>
  <c r="X9" i="9"/>
  <c r="O11" i="9"/>
  <c r="AH11" i="9"/>
  <c r="V10" i="9"/>
  <c r="M12" i="9"/>
  <c r="AD12" i="9"/>
  <c r="T13" i="9"/>
  <c r="K15" i="9"/>
  <c r="AA15" i="9"/>
  <c r="R16" i="9"/>
  <c r="D14" i="9"/>
  <c r="Y14" i="9"/>
  <c r="P17" i="9"/>
  <c r="AJ17" i="9"/>
  <c r="W18" i="9"/>
  <c r="N19" i="9"/>
  <c r="AF19" i="9"/>
  <c r="U20" i="9"/>
  <c r="L21" i="9"/>
  <c r="AB21" i="9"/>
  <c r="S22" i="9"/>
  <c r="F23" i="9"/>
  <c r="Z23" i="9"/>
  <c r="Q24" i="9"/>
  <c r="W25" i="9"/>
  <c r="N26" i="9"/>
  <c r="AF26" i="9"/>
  <c r="U27" i="9"/>
  <c r="L28" i="9"/>
  <c r="AB28" i="9"/>
  <c r="Q29" i="9"/>
  <c r="AB29" i="9"/>
  <c r="N30" i="9"/>
  <c r="V30" i="9"/>
  <c r="AF30" i="9"/>
  <c r="M31" i="9"/>
  <c r="U31" i="9"/>
  <c r="AD31" i="9"/>
  <c r="L33" i="9"/>
  <c r="T33" i="9"/>
  <c r="AB33" i="9"/>
  <c r="K32" i="9"/>
  <c r="S32" i="9"/>
  <c r="AA32" i="9"/>
  <c r="F34" i="9"/>
  <c r="R34" i="9"/>
  <c r="Z34" i="9"/>
  <c r="D35" i="9"/>
  <c r="Q35" i="9"/>
  <c r="Y35" i="9"/>
  <c r="AL35" i="9"/>
  <c r="H35" i="9" s="1"/>
  <c r="P37" i="9"/>
  <c r="X37" i="9"/>
  <c r="AJ37" i="9"/>
  <c r="O38" i="9"/>
  <c r="W38" i="9"/>
  <c r="AH38" i="9"/>
  <c r="N39" i="9"/>
  <c r="V39" i="9"/>
  <c r="AF39" i="9"/>
  <c r="M40" i="9"/>
  <c r="U40" i="9"/>
  <c r="AD40" i="9"/>
  <c r="L41" i="9"/>
  <c r="T41" i="9"/>
  <c r="AB41" i="9"/>
  <c r="K42" i="9"/>
  <c r="S42" i="9"/>
  <c r="AA42" i="9"/>
  <c r="F43" i="9"/>
  <c r="R43" i="9"/>
  <c r="Z43" i="9"/>
  <c r="D44" i="9"/>
  <c r="Q44" i="9"/>
  <c r="O3" i="9"/>
  <c r="AH3" i="9"/>
  <c r="V4" i="9"/>
  <c r="M5" i="9"/>
  <c r="AD5" i="9"/>
  <c r="T6" i="9"/>
  <c r="K7" i="9"/>
  <c r="AA7" i="9"/>
  <c r="R8" i="9"/>
  <c r="D9" i="9"/>
  <c r="Y9" i="9"/>
  <c r="P11" i="9"/>
  <c r="AJ11" i="9"/>
  <c r="W10" i="9"/>
  <c r="N12" i="9"/>
  <c r="AF12" i="9"/>
  <c r="U13" i="9"/>
  <c r="L15" i="9"/>
  <c r="AB15" i="9"/>
  <c r="S16" i="9"/>
  <c r="F14" i="9"/>
  <c r="Z14" i="9"/>
  <c r="Q17" i="9"/>
  <c r="AL17" i="9"/>
  <c r="H17" i="9" s="1"/>
  <c r="X18" i="9"/>
  <c r="O19" i="9"/>
  <c r="AH19" i="9"/>
  <c r="V20" i="9"/>
  <c r="M21" i="9"/>
  <c r="AD21" i="9"/>
  <c r="T22" i="9"/>
  <c r="K23" i="9"/>
  <c r="AA23" i="9"/>
  <c r="R24" i="9"/>
  <c r="AL24" i="9"/>
  <c r="H24" i="9" s="1"/>
  <c r="X25" i="9"/>
  <c r="O26" i="9"/>
  <c r="AH26" i="9"/>
  <c r="V27" i="9"/>
  <c r="M28" i="9"/>
  <c r="AD28" i="9"/>
  <c r="R29" i="9"/>
  <c r="AD29" i="9"/>
  <c r="O30" i="9"/>
  <c r="W30" i="9"/>
  <c r="AH30" i="9"/>
  <c r="N31" i="9"/>
  <c r="V31" i="9"/>
  <c r="AF31" i="9"/>
  <c r="M33" i="9"/>
  <c r="U33" i="9"/>
  <c r="AD33" i="9"/>
  <c r="L32" i="9"/>
  <c r="T32" i="9"/>
  <c r="AB32" i="9"/>
  <c r="K34" i="9"/>
  <c r="S34" i="9"/>
  <c r="AA34" i="9"/>
  <c r="F35" i="9"/>
  <c r="R35" i="9"/>
  <c r="Z35" i="9"/>
  <c r="D37" i="9"/>
  <c r="Q37" i="9"/>
  <c r="Y37" i="9"/>
  <c r="AL37" i="9"/>
  <c r="H37" i="9" s="1"/>
  <c r="P38" i="9"/>
  <c r="X38" i="9"/>
  <c r="AJ38" i="9"/>
  <c r="O39" i="9"/>
  <c r="W39" i="9"/>
  <c r="AH39" i="9"/>
  <c r="N40" i="9"/>
  <c r="V40" i="9"/>
  <c r="AF40" i="9"/>
  <c r="M41" i="9"/>
  <c r="U41" i="9"/>
  <c r="AD41" i="9"/>
  <c r="L42" i="9"/>
  <c r="T42" i="9"/>
  <c r="AB42" i="9"/>
  <c r="P3" i="9"/>
  <c r="N4" i="9"/>
  <c r="S5" i="9"/>
  <c r="M6" i="9"/>
  <c r="R7" i="9"/>
  <c r="S8" i="9"/>
  <c r="Q9" i="9"/>
  <c r="V11" i="9"/>
  <c r="P10" i="9"/>
  <c r="U12" i="9"/>
  <c r="V13" i="9"/>
  <c r="T15" i="9"/>
  <c r="Y16" i="9"/>
  <c r="S14" i="9"/>
  <c r="X17" i="9"/>
  <c r="Y18" i="9"/>
  <c r="W19" i="9"/>
  <c r="AB20" i="9"/>
  <c r="V21" i="9"/>
  <c r="AA22" i="9"/>
  <c r="AB23" i="9"/>
  <c r="Z24" i="9"/>
  <c r="AF25" i="9"/>
  <c r="X26" i="9"/>
  <c r="AD27" i="9"/>
  <c r="AF28" i="9"/>
  <c r="Y29" i="9"/>
  <c r="Q30" i="9"/>
  <c r="AB30" i="9"/>
  <c r="Q31" i="9"/>
  <c r="AH31" i="9"/>
  <c r="Q33" i="9"/>
  <c r="AH33" i="9"/>
  <c r="Q32" i="9"/>
  <c r="AH32" i="9"/>
  <c r="T34" i="9"/>
  <c r="AH34" i="9"/>
  <c r="T35" i="9"/>
  <c r="AH35" i="9"/>
  <c r="T37" i="9"/>
  <c r="D38" i="9"/>
  <c r="T38" i="9"/>
  <c r="D39" i="9"/>
  <c r="T39" i="9"/>
  <c r="D40" i="9"/>
  <c r="W40" i="9"/>
  <c r="D41" i="9"/>
  <c r="W41" i="9"/>
  <c r="D42" i="9"/>
  <c r="W42" i="9"/>
  <c r="K43" i="9"/>
  <c r="U43" i="9"/>
  <c r="AH43" i="9"/>
  <c r="R44" i="9"/>
  <c r="AA44" i="9"/>
  <c r="K45" i="9"/>
  <c r="T45" i="9"/>
  <c r="AD45" i="9"/>
  <c r="M46" i="9"/>
  <c r="W46" i="9"/>
  <c r="AJ46" i="9"/>
  <c r="P47" i="9"/>
  <c r="Y47" i="9"/>
  <c r="D48" i="9"/>
  <c r="R48" i="9"/>
  <c r="AA48" i="9"/>
  <c r="L49" i="9"/>
  <c r="U49" i="9"/>
  <c r="AF49" i="9"/>
  <c r="N50" i="9"/>
  <c r="W50" i="9"/>
  <c r="AJ50" i="9"/>
  <c r="P51" i="9"/>
  <c r="Z51" i="9"/>
  <c r="F52" i="9"/>
  <c r="S52" i="9"/>
  <c r="AB52" i="9"/>
  <c r="L53" i="9"/>
  <c r="U53" i="9"/>
  <c r="AF53" i="9"/>
  <c r="O55" i="9"/>
  <c r="X55" i="9"/>
  <c r="AL55" i="9"/>
  <c r="H55" i="9" s="1"/>
  <c r="Q54" i="9"/>
  <c r="Z54" i="9"/>
  <c r="F102" i="9"/>
  <c r="S102" i="9"/>
  <c r="U3" i="9"/>
  <c r="O4" i="9"/>
  <c r="T5" i="9"/>
  <c r="U6" i="9"/>
  <c r="S7" i="9"/>
  <c r="X8" i="9"/>
  <c r="R9" i="9"/>
  <c r="W11" i="9"/>
  <c r="X10" i="9"/>
  <c r="V12" i="9"/>
  <c r="AA13" i="9"/>
  <c r="U15" i="9"/>
  <c r="Z16" i="9"/>
  <c r="AA14" i="9"/>
  <c r="Y17" i="9"/>
  <c r="AF18" i="9"/>
  <c r="X19" i="9"/>
  <c r="AD20" i="9"/>
  <c r="AF21" i="9"/>
  <c r="AB22" i="9"/>
  <c r="AL23" i="9"/>
  <c r="H23" i="9" s="1"/>
  <c r="AA24" i="9"/>
  <c r="AH25" i="9"/>
  <c r="AJ26" i="9"/>
  <c r="AF27" i="9"/>
  <c r="D29" i="9"/>
  <c r="Z29" i="9"/>
  <c r="R30" i="9"/>
  <c r="AJ30" i="9"/>
  <c r="R31" i="9"/>
  <c r="AJ31" i="9"/>
  <c r="R33" i="9"/>
  <c r="AJ33" i="9"/>
  <c r="U32" i="9"/>
  <c r="AJ32" i="9"/>
  <c r="U34" i="9"/>
  <c r="AJ34" i="9"/>
  <c r="U35" i="9"/>
  <c r="F37" i="9"/>
  <c r="U37" i="9"/>
  <c r="F38" i="9"/>
  <c r="U38" i="9"/>
  <c r="F39" i="9"/>
  <c r="X39" i="9"/>
  <c r="F40" i="9"/>
  <c r="X40" i="9"/>
  <c r="F41" i="9"/>
  <c r="X41" i="9"/>
  <c r="M42" i="9"/>
  <c r="X42" i="9"/>
  <c r="L43" i="9"/>
  <c r="V43" i="9"/>
  <c r="AJ43" i="9"/>
  <c r="S44" i="9"/>
  <c r="AB44" i="9"/>
  <c r="L45" i="9"/>
  <c r="U45" i="9"/>
  <c r="AF45" i="9"/>
  <c r="O46" i="9"/>
  <c r="X46" i="9"/>
  <c r="AL46" i="9"/>
  <c r="H46" i="9" s="1"/>
  <c r="Q47" i="9"/>
  <c r="Z47" i="9"/>
  <c r="F48" i="9"/>
  <c r="S48" i="9"/>
  <c r="AD48" i="9"/>
  <c r="M49" i="9"/>
  <c r="V49" i="9"/>
  <c r="AH49" i="9"/>
  <c r="O50" i="9"/>
  <c r="X50" i="9"/>
  <c r="AL50" i="9"/>
  <c r="H50" i="9" s="1"/>
  <c r="R51" i="9"/>
  <c r="AA51" i="9"/>
  <c r="K52" i="9"/>
  <c r="T52" i="9"/>
  <c r="AD52" i="9"/>
  <c r="M53" i="9"/>
  <c r="V53" i="9"/>
  <c r="AJ53" i="9"/>
  <c r="P55" i="9"/>
  <c r="Y55" i="9"/>
  <c r="D54" i="9"/>
  <c r="R54" i="9"/>
  <c r="AA54" i="9"/>
  <c r="K102" i="9"/>
  <c r="U102" i="9"/>
  <c r="V3" i="9"/>
  <c r="W4" i="9"/>
  <c r="U5" i="9"/>
  <c r="Z6" i="9"/>
  <c r="T7" i="9"/>
  <c r="Y8" i="9"/>
  <c r="Z9" i="9"/>
  <c r="X11" i="9"/>
  <c r="AD10" i="9"/>
  <c r="W12" i="9"/>
  <c r="AB13" i="9"/>
  <c r="AD15" i="9"/>
  <c r="AA16" i="9"/>
  <c r="AJ14" i="9"/>
  <c r="Z17" i="9"/>
  <c r="AH18" i="9"/>
  <c r="AJ19" i="9"/>
  <c r="AF20" i="9"/>
  <c r="F22" i="9"/>
  <c r="AD22" i="9"/>
  <c r="D24" i="9"/>
  <c r="D25" i="9"/>
  <c r="AJ25" i="9"/>
  <c r="L27" i="9"/>
  <c r="AH27" i="9"/>
  <c r="F29" i="9"/>
  <c r="AL29" i="9"/>
  <c r="H29" i="9" s="1"/>
  <c r="S30" i="9"/>
  <c r="AL30" i="9"/>
  <c r="H30" i="9" s="1"/>
  <c r="S31" i="9"/>
  <c r="AL31" i="9"/>
  <c r="H31" i="9" s="1"/>
  <c r="V33" i="9"/>
  <c r="AL33" i="9"/>
  <c r="H33" i="9" s="1"/>
  <c r="V32" i="9"/>
  <c r="AL32" i="9"/>
  <c r="H32" i="9" s="1"/>
  <c r="V34" i="9"/>
  <c r="K35" i="9"/>
  <c r="V35" i="9"/>
  <c r="K37" i="9"/>
  <c r="V37" i="9"/>
  <c r="K38" i="9"/>
  <c r="Y38" i="9"/>
  <c r="K39" i="9"/>
  <c r="Y39" i="9"/>
  <c r="K40" i="9"/>
  <c r="Y40" i="9"/>
  <c r="N41" i="9"/>
  <c r="Y41" i="9"/>
  <c r="N42" i="9"/>
  <c r="Y42" i="9"/>
  <c r="M43" i="9"/>
  <c r="W43" i="9"/>
  <c r="F44" i="9"/>
  <c r="T44" i="9"/>
  <c r="AD44" i="9"/>
  <c r="M45" i="9"/>
  <c r="V45" i="9"/>
  <c r="AJ45" i="9"/>
  <c r="P46" i="9"/>
  <c r="Y46" i="9"/>
  <c r="D47" i="9"/>
  <c r="R47" i="9"/>
  <c r="AA47" i="9"/>
  <c r="K48" i="9"/>
  <c r="U48" i="9"/>
  <c r="AF48" i="9"/>
  <c r="N49" i="9"/>
  <c r="W49" i="9"/>
  <c r="AJ49" i="9"/>
  <c r="P50" i="9"/>
  <c r="Y50" i="9"/>
  <c r="F51" i="9"/>
  <c r="S51" i="9"/>
  <c r="AB51" i="9"/>
  <c r="L52" i="9"/>
  <c r="U52" i="9"/>
  <c r="AF52" i="9"/>
  <c r="N53" i="9"/>
  <c r="X53" i="9"/>
  <c r="AL53" i="9"/>
  <c r="H53" i="9" s="1"/>
  <c r="Q55" i="9"/>
  <c r="Z55" i="9"/>
  <c r="F54" i="9"/>
  <c r="S54" i="9"/>
  <c r="AB54" i="9"/>
  <c r="W3" i="9"/>
  <c r="AB4" i="9"/>
  <c r="V5" i="9"/>
  <c r="AA6" i="9"/>
  <c r="AB7" i="9"/>
  <c r="Z8" i="9"/>
  <c r="AH9" i="9"/>
  <c r="Y11" i="9"/>
  <c r="AF10" i="9"/>
  <c r="AH12" i="9"/>
  <c r="AD13" i="9"/>
  <c r="D16" i="9"/>
  <c r="AB16" i="9"/>
  <c r="AL14" i="9"/>
  <c r="H14" i="9" s="1"/>
  <c r="D18" i="9"/>
  <c r="AJ18" i="9"/>
  <c r="L20" i="9"/>
  <c r="AH20" i="9"/>
  <c r="K22" i="9"/>
  <c r="L23" i="9"/>
  <c r="F24" i="9"/>
  <c r="N25" i="9"/>
  <c r="AL25" i="9"/>
  <c r="H25" i="9" s="1"/>
  <c r="M27" i="9"/>
  <c r="N28" i="9"/>
  <c r="K29" i="9"/>
  <c r="D30" i="9"/>
  <c r="T30" i="9"/>
  <c r="D31" i="9"/>
  <c r="W31" i="9"/>
  <c r="D33" i="9"/>
  <c r="W33" i="9"/>
  <c r="D32" i="9"/>
  <c r="W32" i="9"/>
  <c r="L34" i="9"/>
  <c r="W34" i="9"/>
  <c r="L35" i="9"/>
  <c r="W35" i="9"/>
  <c r="L37" i="9"/>
  <c r="Z37" i="9"/>
  <c r="L38" i="9"/>
  <c r="Z38" i="9"/>
  <c r="L39" i="9"/>
  <c r="Z39" i="9"/>
  <c r="O40" i="9"/>
  <c r="Z40" i="9"/>
  <c r="O41" i="9"/>
  <c r="Z41" i="9"/>
  <c r="O42" i="9"/>
  <c r="AD42" i="9"/>
  <c r="N43" i="9"/>
  <c r="X43" i="9"/>
  <c r="K44" i="9"/>
  <c r="U44" i="9"/>
  <c r="AF44" i="9"/>
  <c r="N45" i="9"/>
  <c r="X45" i="9"/>
  <c r="AL45" i="9"/>
  <c r="H45" i="9" s="1"/>
  <c r="Q46" i="9"/>
  <c r="Z46" i="9"/>
  <c r="F47" i="9"/>
  <c r="S47" i="9"/>
  <c r="AB47" i="9"/>
  <c r="M48" i="9"/>
  <c r="V48" i="9"/>
  <c r="AH48" i="9"/>
  <c r="O49" i="9"/>
  <c r="X49" i="9"/>
  <c r="AL49" i="9"/>
  <c r="H49" i="9" s="1"/>
  <c r="Q50" i="9"/>
  <c r="AA50" i="9"/>
  <c r="K51" i="9"/>
  <c r="T51" i="9"/>
  <c r="AD51" i="9"/>
  <c r="M52" i="9"/>
  <c r="X3" i="9"/>
  <c r="AF5" i="9"/>
  <c r="AL7" i="9"/>
  <c r="H7" i="9" s="1"/>
  <c r="AJ9" i="9"/>
  <c r="AH10" i="9"/>
  <c r="AF13" i="9"/>
  <c r="K14" i="9"/>
  <c r="N18" i="9"/>
  <c r="M20" i="9"/>
  <c r="L22" i="9"/>
  <c r="K24" i="9"/>
  <c r="P26" i="9"/>
  <c r="S28" i="9"/>
  <c r="F30" i="9"/>
  <c r="F31" i="9"/>
  <c r="F33" i="9"/>
  <c r="M32" i="9"/>
  <c r="M34" i="9"/>
  <c r="M35" i="9"/>
  <c r="M37" i="9"/>
  <c r="M38" i="9"/>
  <c r="P39" i="9"/>
  <c r="P40" i="9"/>
  <c r="P41" i="9"/>
  <c r="P42" i="9"/>
  <c r="O43" i="9"/>
  <c r="L44" i="9"/>
  <c r="AH44" i="9"/>
  <c r="Y45" i="9"/>
  <c r="R46" i="9"/>
  <c r="K47" i="9"/>
  <c r="AF47" i="9"/>
  <c r="W48" i="9"/>
  <c r="P49" i="9"/>
  <c r="D50" i="9"/>
  <c r="AB50" i="9"/>
  <c r="U51" i="9"/>
  <c r="N52" i="9"/>
  <c r="AA52" i="9"/>
  <c r="R53" i="9"/>
  <c r="D55" i="9"/>
  <c r="U55" i="9"/>
  <c r="L54" i="9"/>
  <c r="Y54" i="9"/>
  <c r="O102" i="9"/>
  <c r="Z102" i="9"/>
  <c r="F56" i="9"/>
  <c r="T56" i="9"/>
  <c r="AD56" i="9"/>
  <c r="M57" i="9"/>
  <c r="V57" i="9"/>
  <c r="AH57" i="9"/>
  <c r="O58" i="9"/>
  <c r="X58" i="9"/>
  <c r="D59" i="9"/>
  <c r="R59" i="9"/>
  <c r="AA59" i="9"/>
  <c r="K60" i="9"/>
  <c r="T60" i="9"/>
  <c r="AD60" i="9"/>
  <c r="M61" i="9"/>
  <c r="W61" i="9"/>
  <c r="AJ61" i="9"/>
  <c r="P62" i="9"/>
  <c r="Y62" i="9"/>
  <c r="D36" i="9"/>
  <c r="R36" i="9"/>
  <c r="AA36" i="9"/>
  <c r="F63" i="9"/>
  <c r="R63" i="9"/>
  <c r="Z63" i="9"/>
  <c r="D103" i="9"/>
  <c r="Q103" i="9"/>
  <c r="Y103" i="9"/>
  <c r="AL103" i="9"/>
  <c r="H103" i="9" s="1"/>
  <c r="P64" i="9"/>
  <c r="X64" i="9"/>
  <c r="AJ64" i="9"/>
  <c r="O65" i="9"/>
  <c r="W65" i="9"/>
  <c r="AH65" i="9"/>
  <c r="N66" i="9"/>
  <c r="V66" i="9"/>
  <c r="AF66" i="9"/>
  <c r="M67" i="9"/>
  <c r="U67" i="9"/>
  <c r="AD67" i="9"/>
  <c r="L68" i="9"/>
  <c r="T68" i="9"/>
  <c r="AB68" i="9"/>
  <c r="K69" i="9"/>
  <c r="S69" i="9"/>
  <c r="AA69" i="9"/>
  <c r="F70" i="9"/>
  <c r="R70" i="9"/>
  <c r="Z70" i="9"/>
  <c r="AJ3" i="9"/>
  <c r="F6" i="9"/>
  <c r="D8" i="9"/>
  <c r="AL9" i="9"/>
  <c r="H9" i="9" s="1"/>
  <c r="AJ10" i="9"/>
  <c r="M15" i="9"/>
  <c r="P14" i="9"/>
  <c r="O18" i="9"/>
  <c r="N20" i="9"/>
  <c r="M22" i="9"/>
  <c r="S24" i="9"/>
  <c r="U26" i="9"/>
  <c r="T28" i="9"/>
  <c r="K30" i="9"/>
  <c r="K31" i="9"/>
  <c r="N33" i="9"/>
  <c r="N32" i="9"/>
  <c r="N34" i="9"/>
  <c r="N35" i="9"/>
  <c r="N37" i="9"/>
  <c r="Q38" i="9"/>
  <c r="Q39" i="9"/>
  <c r="Q40" i="9"/>
  <c r="Q41" i="9"/>
  <c r="Q42" i="9"/>
  <c r="P43" i="9"/>
  <c r="M44" i="9"/>
  <c r="AL44" i="9"/>
  <c r="H44" i="9" s="1"/>
  <c r="Z45" i="9"/>
  <c r="S46" i="9"/>
  <c r="L47" i="9"/>
  <c r="AH47" i="9"/>
  <c r="X48" i="9"/>
  <c r="Q49" i="9"/>
  <c r="K50" i="9"/>
  <c r="AD50" i="9"/>
  <c r="V51" i="9"/>
  <c r="O52" i="9"/>
  <c r="AH52" i="9"/>
  <c r="S53" i="9"/>
  <c r="F55" i="9"/>
  <c r="W55" i="9"/>
  <c r="N54" i="9"/>
  <c r="AF54" i="9"/>
  <c r="P102" i="9"/>
  <c r="AA102" i="9"/>
  <c r="L56" i="9"/>
  <c r="U56" i="9"/>
  <c r="AF56" i="9"/>
  <c r="N57" i="9"/>
  <c r="W57" i="9"/>
  <c r="AJ57" i="9"/>
  <c r="P58" i="9"/>
  <c r="Z58" i="9"/>
  <c r="F59" i="9"/>
  <c r="S59" i="9"/>
  <c r="AB59" i="9"/>
  <c r="L60" i="9"/>
  <c r="U60" i="9"/>
  <c r="AF60" i="9"/>
  <c r="O61" i="9"/>
  <c r="X61" i="9"/>
  <c r="AL61" i="9"/>
  <c r="H61" i="9" s="1"/>
  <c r="Q62" i="9"/>
  <c r="Z62" i="9"/>
  <c r="F36" i="9"/>
  <c r="S36" i="9"/>
  <c r="AB36" i="9"/>
  <c r="K63" i="9"/>
  <c r="S63" i="9"/>
  <c r="AA63" i="9"/>
  <c r="F103" i="9"/>
  <c r="R103" i="9"/>
  <c r="Z103" i="9"/>
  <c r="D64" i="9"/>
  <c r="Q64" i="9"/>
  <c r="Y64" i="9"/>
  <c r="AL64" i="9"/>
  <c r="H64" i="9" s="1"/>
  <c r="P65" i="9"/>
  <c r="X65" i="9"/>
  <c r="AJ65" i="9"/>
  <c r="O66" i="9"/>
  <c r="W66" i="9"/>
  <c r="AH66" i="9"/>
  <c r="N67" i="9"/>
  <c r="V67" i="9"/>
  <c r="AF67" i="9"/>
  <c r="M68" i="9"/>
  <c r="U68" i="9"/>
  <c r="AD68" i="9"/>
  <c r="L69" i="9"/>
  <c r="T69" i="9"/>
  <c r="AB69" i="9"/>
  <c r="K70" i="9"/>
  <c r="S70" i="9"/>
  <c r="AA70" i="9"/>
  <c r="L4" i="9"/>
  <c r="K6" i="9"/>
  <c r="F8" i="9"/>
  <c r="D11" i="9"/>
  <c r="O12" i="9"/>
  <c r="R15" i="9"/>
  <c r="Q14" i="9"/>
  <c r="P18" i="9"/>
  <c r="O20" i="9"/>
  <c r="U22" i="9"/>
  <c r="X24" i="9"/>
  <c r="V26" i="9"/>
  <c r="U28" i="9"/>
  <c r="L30" i="9"/>
  <c r="O31" i="9"/>
  <c r="O33" i="9"/>
  <c r="O32" i="9"/>
  <c r="O34" i="9"/>
  <c r="O35" i="9"/>
  <c r="R37" i="9"/>
  <c r="R38" i="9"/>
  <c r="R39" i="9"/>
  <c r="R40" i="9"/>
  <c r="R41" i="9"/>
  <c r="U42" i="9"/>
  <c r="S43" i="9"/>
  <c r="N44" i="9"/>
  <c r="D45" i="9"/>
  <c r="AA45" i="9"/>
  <c r="T46" i="9"/>
  <c r="N47" i="9"/>
  <c r="AJ47" i="9"/>
  <c r="Y48" i="9"/>
  <c r="R49" i="9"/>
  <c r="L50" i="9"/>
  <c r="AF50" i="9"/>
  <c r="W51" i="9"/>
  <c r="Q52" i="9"/>
  <c r="AL52" i="9"/>
  <c r="H52" i="9" s="1"/>
  <c r="T53" i="9"/>
  <c r="K55" i="9"/>
  <c r="AA55" i="9"/>
  <c r="O54" i="9"/>
  <c r="AH54" i="9"/>
  <c r="Q102" i="9"/>
  <c r="AD102" i="9"/>
  <c r="M56" i="9"/>
  <c r="V56" i="9"/>
  <c r="AH56" i="9"/>
  <c r="O57" i="9"/>
  <c r="X57" i="9"/>
  <c r="AL57" i="9"/>
  <c r="H57" i="9" s="1"/>
  <c r="R58" i="9"/>
  <c r="AA58" i="9"/>
  <c r="K59" i="9"/>
  <c r="T59" i="9"/>
  <c r="AD59" i="9"/>
  <c r="M60" i="9"/>
  <c r="V60" i="9"/>
  <c r="AJ60" i="9"/>
  <c r="P61" i="9"/>
  <c r="Y61" i="9"/>
  <c r="D62" i="9"/>
  <c r="R62" i="9"/>
  <c r="AA62" i="9"/>
  <c r="K36" i="9"/>
  <c r="U36" i="9"/>
  <c r="AD36" i="9"/>
  <c r="L63" i="9"/>
  <c r="T63" i="9"/>
  <c r="AB63" i="9"/>
  <c r="K103" i="9"/>
  <c r="S103" i="9"/>
  <c r="AA103" i="9"/>
  <c r="F64" i="9"/>
  <c r="R64" i="9"/>
  <c r="Z64" i="9"/>
  <c r="D65" i="9"/>
  <c r="Q65" i="9"/>
  <c r="Y65" i="9"/>
  <c r="AL65" i="9"/>
  <c r="H65" i="9" s="1"/>
  <c r="P66" i="9"/>
  <c r="X66" i="9"/>
  <c r="AJ66" i="9"/>
  <c r="O67" i="9"/>
  <c r="W67" i="9"/>
  <c r="M4" i="9"/>
  <c r="L6" i="9"/>
  <c r="K8" i="9"/>
  <c r="Q11" i="9"/>
  <c r="T12" i="9"/>
  <c r="S15" i="9"/>
  <c r="R14" i="9"/>
  <c r="Q18" i="9"/>
  <c r="W20" i="9"/>
  <c r="Z22" i="9"/>
  <c r="Y24" i="9"/>
  <c r="W26" i="9"/>
  <c r="V28" i="9"/>
  <c r="P30" i="9"/>
  <c r="P31" i="9"/>
  <c r="P33" i="9"/>
  <c r="P32" i="9"/>
  <c r="P34" i="9"/>
  <c r="S35" i="9"/>
  <c r="S37" i="9"/>
  <c r="S38" i="9"/>
  <c r="S39" i="9"/>
  <c r="S40" i="9"/>
  <c r="AG40" i="9" s="1"/>
  <c r="V41" i="9"/>
  <c r="V42" i="9"/>
  <c r="T43" i="9"/>
  <c r="O44" i="9"/>
  <c r="F45" i="9"/>
  <c r="AB45" i="9"/>
  <c r="U46" i="9"/>
  <c r="O47" i="9"/>
  <c r="AL47" i="9"/>
  <c r="H47" i="9" s="1"/>
  <c r="Z48" i="9"/>
  <c r="T49" i="9"/>
  <c r="M50" i="9"/>
  <c r="AH50" i="9"/>
  <c r="X51" i="9"/>
  <c r="R52" i="9"/>
  <c r="D53" i="9"/>
  <c r="Y53" i="9"/>
  <c r="L55" i="9"/>
  <c r="AB55" i="9"/>
  <c r="P54" i="9"/>
  <c r="AJ54" i="9"/>
  <c r="R102" i="9"/>
  <c r="AF102" i="9"/>
  <c r="N56" i="9"/>
  <c r="W56" i="9"/>
  <c r="AJ56" i="9"/>
  <c r="P57" i="9"/>
  <c r="Y57" i="9"/>
  <c r="F58" i="9"/>
  <c r="S58" i="9"/>
  <c r="AB58" i="9"/>
  <c r="L59" i="9"/>
  <c r="U59" i="9"/>
  <c r="AF59" i="9"/>
  <c r="N60" i="9"/>
  <c r="X60" i="9"/>
  <c r="AL60" i="9"/>
  <c r="H60" i="9" s="1"/>
  <c r="Q61" i="9"/>
  <c r="Z61" i="9"/>
  <c r="F62" i="9"/>
  <c r="S62" i="9"/>
  <c r="AB62" i="9"/>
  <c r="M36" i="9"/>
  <c r="V36" i="9"/>
  <c r="AF36" i="9"/>
  <c r="M63" i="9"/>
  <c r="U63" i="9"/>
  <c r="AD63" i="9"/>
  <c r="L103" i="9"/>
  <c r="T103" i="9"/>
  <c r="AB103" i="9"/>
  <c r="K64" i="9"/>
  <c r="S64" i="9"/>
  <c r="AA64" i="9"/>
  <c r="F65" i="9"/>
  <c r="R65" i="9"/>
  <c r="Z65" i="9"/>
  <c r="D66" i="9"/>
  <c r="Q66" i="9"/>
  <c r="Y66" i="9"/>
  <c r="AL66" i="9"/>
  <c r="H66" i="9" s="1"/>
  <c r="P67" i="9"/>
  <c r="AD4" i="9"/>
  <c r="AA8" i="9"/>
  <c r="K13" i="9"/>
  <c r="D17" i="9"/>
  <c r="N21" i="9"/>
  <c r="O25" i="9"/>
  <c r="L29" i="9"/>
  <c r="X31" i="9"/>
  <c r="X32" i="9"/>
  <c r="AA35" i="9"/>
  <c r="AA38" i="9"/>
  <c r="AA40" i="9"/>
  <c r="AF42" i="9"/>
  <c r="V44" i="9"/>
  <c r="D46" i="9"/>
  <c r="T47" i="9"/>
  <c r="AJ48" i="9"/>
  <c r="S50" i="9"/>
  <c r="AF51" i="9"/>
  <c r="F53" i="9"/>
  <c r="M55" i="9"/>
  <c r="T54" i="9"/>
  <c r="V102" i="9"/>
  <c r="O56" i="9"/>
  <c r="AL56" i="9"/>
  <c r="H56" i="9" s="1"/>
  <c r="AA57" i="9"/>
  <c r="T58" i="9"/>
  <c r="M59" i="9"/>
  <c r="AH59" i="9"/>
  <c r="AI59" i="9" s="1"/>
  <c r="Y60" i="9"/>
  <c r="R61" i="9"/>
  <c r="K62" i="9"/>
  <c r="AF62" i="9"/>
  <c r="W36" i="9"/>
  <c r="N63" i="9"/>
  <c r="AF63" i="9"/>
  <c r="U103" i="9"/>
  <c r="L64" i="9"/>
  <c r="AB64" i="9"/>
  <c r="S65" i="9"/>
  <c r="F66" i="9"/>
  <c r="Z66" i="9"/>
  <c r="Q67" i="9"/>
  <c r="AB67" i="9"/>
  <c r="O68" i="9"/>
  <c r="Y68" i="9"/>
  <c r="F69" i="9"/>
  <c r="V69" i="9"/>
  <c r="AJ69" i="9"/>
  <c r="AK69" i="9" s="1"/>
  <c r="Q70" i="9"/>
  <c r="AD70" i="9"/>
  <c r="L71" i="9"/>
  <c r="T71" i="9"/>
  <c r="AB71" i="9"/>
  <c r="K72" i="9"/>
  <c r="S72" i="9"/>
  <c r="AA72" i="9"/>
  <c r="F73" i="9"/>
  <c r="R73" i="9"/>
  <c r="Z73" i="9"/>
  <c r="D74" i="9"/>
  <c r="Q74" i="9"/>
  <c r="Y74" i="9"/>
  <c r="AL74" i="9"/>
  <c r="H74" i="9" s="1"/>
  <c r="P75" i="9"/>
  <c r="X75" i="9"/>
  <c r="AJ75" i="9"/>
  <c r="O76" i="9"/>
  <c r="W76" i="9"/>
  <c r="AH76" i="9"/>
  <c r="N77" i="9"/>
  <c r="V77" i="9"/>
  <c r="AF77" i="9"/>
  <c r="M78" i="9"/>
  <c r="U78" i="9"/>
  <c r="AD78" i="9"/>
  <c r="L79" i="9"/>
  <c r="T79" i="9"/>
  <c r="AB79" i="9"/>
  <c r="K80" i="9"/>
  <c r="S80" i="9"/>
  <c r="AA80" i="9"/>
  <c r="F81" i="9"/>
  <c r="R81" i="9"/>
  <c r="Z81" i="9"/>
  <c r="D82" i="9"/>
  <c r="Q82" i="9"/>
  <c r="Y82" i="9"/>
  <c r="AL82" i="9"/>
  <c r="H82" i="9" s="1"/>
  <c r="P83" i="9"/>
  <c r="X83" i="9"/>
  <c r="AJ83" i="9"/>
  <c r="O84" i="9"/>
  <c r="W84" i="9"/>
  <c r="AH84" i="9"/>
  <c r="N85" i="9"/>
  <c r="V85" i="9"/>
  <c r="AF85" i="9"/>
  <c r="M86" i="9"/>
  <c r="U86" i="9"/>
  <c r="AD86" i="9"/>
  <c r="L87" i="9"/>
  <c r="T87" i="9"/>
  <c r="AB87" i="9"/>
  <c r="K88" i="9"/>
  <c r="S88" i="9"/>
  <c r="AA88" i="9"/>
  <c r="F89" i="9"/>
  <c r="R89" i="9"/>
  <c r="Z89" i="9"/>
  <c r="D90" i="9"/>
  <c r="Q90" i="9"/>
  <c r="Y90" i="9"/>
  <c r="AL90" i="9"/>
  <c r="H90" i="9" s="1"/>
  <c r="P91" i="9"/>
  <c r="X91" i="9"/>
  <c r="AJ91" i="9"/>
  <c r="O92" i="9"/>
  <c r="W92" i="9"/>
  <c r="AH92" i="9"/>
  <c r="N93" i="9"/>
  <c r="V93" i="9"/>
  <c r="AF93" i="9"/>
  <c r="M94" i="9"/>
  <c r="U94" i="9"/>
  <c r="AD94" i="9"/>
  <c r="L95" i="9"/>
  <c r="T95" i="9"/>
  <c r="AB95" i="9"/>
  <c r="K96" i="9"/>
  <c r="S96" i="9"/>
  <c r="AA96" i="9"/>
  <c r="F97" i="9"/>
  <c r="R97" i="9"/>
  <c r="Z97" i="9"/>
  <c r="D98" i="9"/>
  <c r="Q98" i="9"/>
  <c r="Y98" i="9"/>
  <c r="AL98" i="9"/>
  <c r="H98" i="9" s="1"/>
  <c r="P99" i="9"/>
  <c r="X99" i="9"/>
  <c r="AJ99" i="9"/>
  <c r="O100" i="9"/>
  <c r="W100" i="9"/>
  <c r="AH100" i="9"/>
  <c r="N101" i="9"/>
  <c r="V101" i="9"/>
  <c r="AF101" i="9"/>
  <c r="L104" i="9"/>
  <c r="T104" i="9"/>
  <c r="AB104" i="9"/>
  <c r="K105" i="9"/>
  <c r="S105" i="9"/>
  <c r="AA105" i="9"/>
  <c r="F106" i="9"/>
  <c r="R106" i="9"/>
  <c r="Z106" i="9"/>
  <c r="D107" i="9"/>
  <c r="Q107" i="9"/>
  <c r="Y107" i="9"/>
  <c r="AL107" i="9"/>
  <c r="H107" i="9" s="1"/>
  <c r="P108" i="9"/>
  <c r="X108" i="9"/>
  <c r="AJ108" i="9"/>
  <c r="O109" i="9"/>
  <c r="W109" i="9"/>
  <c r="AH109" i="9"/>
  <c r="N110" i="9"/>
  <c r="V110" i="9"/>
  <c r="AF110" i="9"/>
  <c r="AF4" i="9"/>
  <c r="F9" i="9"/>
  <c r="L13" i="9"/>
  <c r="F17" i="9"/>
  <c r="S21" i="9"/>
  <c r="P25" i="9"/>
  <c r="S29" i="9"/>
  <c r="Y31" i="9"/>
  <c r="Y32" i="9"/>
  <c r="AB35" i="9"/>
  <c r="AB38" i="9"/>
  <c r="AH40" i="9"/>
  <c r="AH42" i="9"/>
  <c r="W44" i="9"/>
  <c r="F46" i="9"/>
  <c r="V47" i="9"/>
  <c r="AL48" i="9"/>
  <c r="T50" i="9"/>
  <c r="AH51" i="9"/>
  <c r="K53" i="9"/>
  <c r="R55" i="9"/>
  <c r="V54" i="9"/>
  <c r="W102" i="9"/>
  <c r="P56" i="9"/>
  <c r="D57" i="9"/>
  <c r="AB57" i="9"/>
  <c r="U58" i="9"/>
  <c r="N59" i="9"/>
  <c r="AL59" i="9"/>
  <c r="H59" i="9" s="1"/>
  <c r="Z60" i="9"/>
  <c r="S61" i="9"/>
  <c r="L62" i="9"/>
  <c r="AH62" i="9"/>
  <c r="X36" i="9"/>
  <c r="O63" i="9"/>
  <c r="AH63" i="9"/>
  <c r="V103" i="9"/>
  <c r="M64" i="9"/>
  <c r="AD64" i="9"/>
  <c r="T65" i="9"/>
  <c r="K66" i="9"/>
  <c r="AA66" i="9"/>
  <c r="R67" i="9"/>
  <c r="AH67" i="9"/>
  <c r="P68" i="9"/>
  <c r="Z68" i="9"/>
  <c r="M69" i="9"/>
  <c r="W69" i="9"/>
  <c r="AL69" i="9"/>
  <c r="T70" i="9"/>
  <c r="AF70" i="9"/>
  <c r="M71" i="9"/>
  <c r="U71" i="9"/>
  <c r="AD71" i="9"/>
  <c r="L72" i="9"/>
  <c r="T72" i="9"/>
  <c r="AB72" i="9"/>
  <c r="K73" i="9"/>
  <c r="S73" i="9"/>
  <c r="AA73" i="9"/>
  <c r="F74" i="9"/>
  <c r="R74" i="9"/>
  <c r="Z74" i="9"/>
  <c r="D75" i="9"/>
  <c r="Q75" i="9"/>
  <c r="Y75" i="9"/>
  <c r="AL75" i="9"/>
  <c r="H75" i="9" s="1"/>
  <c r="P76" i="9"/>
  <c r="X76" i="9"/>
  <c r="AJ76" i="9"/>
  <c r="O77" i="9"/>
  <c r="W77" i="9"/>
  <c r="AH77" i="9"/>
  <c r="N78" i="9"/>
  <c r="V78" i="9"/>
  <c r="AF78" i="9"/>
  <c r="M79" i="9"/>
  <c r="U79" i="9"/>
  <c r="AD79" i="9"/>
  <c r="L80" i="9"/>
  <c r="T80" i="9"/>
  <c r="AB80" i="9"/>
  <c r="K81" i="9"/>
  <c r="S81" i="9"/>
  <c r="AA81" i="9"/>
  <c r="F82" i="9"/>
  <c r="R82" i="9"/>
  <c r="Z82" i="9"/>
  <c r="D83" i="9"/>
  <c r="Q83" i="9"/>
  <c r="Y83" i="9"/>
  <c r="AL83" i="9"/>
  <c r="H83" i="9" s="1"/>
  <c r="P84" i="9"/>
  <c r="X84" i="9"/>
  <c r="AJ84" i="9"/>
  <c r="O85" i="9"/>
  <c r="W85" i="9"/>
  <c r="AH85" i="9"/>
  <c r="N86" i="9"/>
  <c r="V86" i="9"/>
  <c r="AF86" i="9"/>
  <c r="M87" i="9"/>
  <c r="U87" i="9"/>
  <c r="AD87" i="9"/>
  <c r="L88" i="9"/>
  <c r="T88" i="9"/>
  <c r="AB88" i="9"/>
  <c r="K89" i="9"/>
  <c r="S89" i="9"/>
  <c r="AA89" i="9"/>
  <c r="F90" i="9"/>
  <c r="R90" i="9"/>
  <c r="Z90" i="9"/>
  <c r="D91" i="9"/>
  <c r="Q91" i="9"/>
  <c r="Y91" i="9"/>
  <c r="AL91" i="9"/>
  <c r="H91" i="9" s="1"/>
  <c r="P92" i="9"/>
  <c r="X92" i="9"/>
  <c r="AJ92" i="9"/>
  <c r="O93" i="9"/>
  <c r="W93" i="9"/>
  <c r="AH93" i="9"/>
  <c r="N94" i="9"/>
  <c r="V94" i="9"/>
  <c r="AF94" i="9"/>
  <c r="M95" i="9"/>
  <c r="U95" i="9"/>
  <c r="AD95" i="9"/>
  <c r="L96" i="9"/>
  <c r="T96" i="9"/>
  <c r="AB96" i="9"/>
  <c r="K97" i="9"/>
  <c r="S97" i="9"/>
  <c r="AA97" i="9"/>
  <c r="F98" i="9"/>
  <c r="R98" i="9"/>
  <c r="Z98" i="9"/>
  <c r="D99" i="9"/>
  <c r="Q99" i="9"/>
  <c r="Y99" i="9"/>
  <c r="AL99" i="9"/>
  <c r="H99" i="9" s="1"/>
  <c r="P100" i="9"/>
  <c r="X100" i="9"/>
  <c r="AJ100" i="9"/>
  <c r="O101" i="9"/>
  <c r="W101" i="9"/>
  <c r="M104" i="9"/>
  <c r="U104" i="9"/>
  <c r="AD104" i="9"/>
  <c r="L105" i="9"/>
  <c r="T105" i="9"/>
  <c r="AB105" i="9"/>
  <c r="K106" i="9"/>
  <c r="S106" i="9"/>
  <c r="AA106" i="9"/>
  <c r="F107" i="9"/>
  <c r="R107" i="9"/>
  <c r="Z107" i="9"/>
  <c r="D108" i="9"/>
  <c r="Q108" i="9"/>
  <c r="Y108" i="9"/>
  <c r="AL108" i="9"/>
  <c r="H108" i="9" s="1"/>
  <c r="P109" i="9"/>
  <c r="X109" i="9"/>
  <c r="AJ109" i="9"/>
  <c r="O110" i="9"/>
  <c r="W110" i="9"/>
  <c r="AH110" i="9"/>
  <c r="AH4" i="9"/>
  <c r="O9" i="9"/>
  <c r="M13" i="9"/>
  <c r="R17" i="9"/>
  <c r="T21" i="9"/>
  <c r="Q25" i="9"/>
  <c r="T29" i="9"/>
  <c r="Z31" i="9"/>
  <c r="AD32" i="9"/>
  <c r="AD35" i="9"/>
  <c r="AD38" i="9"/>
  <c r="AJ40" i="9"/>
  <c r="AJ42" i="9"/>
  <c r="Y44" i="9"/>
  <c r="K46" i="9"/>
  <c r="W47" i="9"/>
  <c r="D49" i="9"/>
  <c r="U50" i="9"/>
  <c r="AJ51" i="9"/>
  <c r="P53" i="9"/>
  <c r="S55" i="9"/>
  <c r="W54" i="9"/>
  <c r="X102" i="9"/>
  <c r="Q56" i="9"/>
  <c r="K57" i="9"/>
  <c r="AD57" i="9"/>
  <c r="V58" i="9"/>
  <c r="O59" i="9"/>
  <c r="D60" i="9"/>
  <c r="AA60" i="9"/>
  <c r="T61" i="9"/>
  <c r="N62" i="9"/>
  <c r="AJ62" i="9"/>
  <c r="Y36" i="9"/>
  <c r="P63" i="9"/>
  <c r="AJ63" i="9"/>
  <c r="W103" i="9"/>
  <c r="N64" i="9"/>
  <c r="AF64" i="9"/>
  <c r="U65" i="9"/>
  <c r="L66" i="9"/>
  <c r="AB66" i="9"/>
  <c r="S67" i="9"/>
  <c r="AJ67" i="9"/>
  <c r="Q68" i="9"/>
  <c r="AA68" i="9"/>
  <c r="N69" i="9"/>
  <c r="X69" i="9"/>
  <c r="D70" i="9"/>
  <c r="U70" i="9"/>
  <c r="AH70" i="9"/>
  <c r="N71" i="9"/>
  <c r="V71" i="9"/>
  <c r="AF71" i="9"/>
  <c r="M72" i="9"/>
  <c r="U72" i="9"/>
  <c r="AD72" i="9"/>
  <c r="L73" i="9"/>
  <c r="T73" i="9"/>
  <c r="AB73" i="9"/>
  <c r="K74" i="9"/>
  <c r="S74" i="9"/>
  <c r="AA74" i="9"/>
  <c r="F75" i="9"/>
  <c r="R75" i="9"/>
  <c r="Z75" i="9"/>
  <c r="D76" i="9"/>
  <c r="Q76" i="9"/>
  <c r="Y76" i="9"/>
  <c r="AL76" i="9"/>
  <c r="H76" i="9" s="1"/>
  <c r="P77" i="9"/>
  <c r="X77" i="9"/>
  <c r="AJ77" i="9"/>
  <c r="O78" i="9"/>
  <c r="W78" i="9"/>
  <c r="AH78" i="9"/>
  <c r="N79" i="9"/>
  <c r="V79" i="9"/>
  <c r="AF79" i="9"/>
  <c r="M80" i="9"/>
  <c r="U80" i="9"/>
  <c r="AD80" i="9"/>
  <c r="L81" i="9"/>
  <c r="T81" i="9"/>
  <c r="AB81" i="9"/>
  <c r="K82" i="9"/>
  <c r="S82" i="9"/>
  <c r="AA82" i="9"/>
  <c r="F83" i="9"/>
  <c r="R83" i="9"/>
  <c r="Z83" i="9"/>
  <c r="D84" i="9"/>
  <c r="Q84" i="9"/>
  <c r="Y84" i="9"/>
  <c r="AL84" i="9"/>
  <c r="H84" i="9" s="1"/>
  <c r="P85" i="9"/>
  <c r="X85" i="9"/>
  <c r="AJ85" i="9"/>
  <c r="O86" i="9"/>
  <c r="W86" i="9"/>
  <c r="AH86" i="9"/>
  <c r="N87" i="9"/>
  <c r="V87" i="9"/>
  <c r="AF87" i="9"/>
  <c r="M88" i="9"/>
  <c r="U88" i="9"/>
  <c r="AD88" i="9"/>
  <c r="L89" i="9"/>
  <c r="T89" i="9"/>
  <c r="AB89" i="9"/>
  <c r="K90" i="9"/>
  <c r="S90" i="9"/>
  <c r="AA90" i="9"/>
  <c r="F91" i="9"/>
  <c r="R91" i="9"/>
  <c r="Z91" i="9"/>
  <c r="D92" i="9"/>
  <c r="Q92" i="9"/>
  <c r="Y92" i="9"/>
  <c r="AL92" i="9"/>
  <c r="H92" i="9" s="1"/>
  <c r="P93" i="9"/>
  <c r="X93" i="9"/>
  <c r="AJ93" i="9"/>
  <c r="O94" i="9"/>
  <c r="W94" i="9"/>
  <c r="AH94" i="9"/>
  <c r="N95" i="9"/>
  <c r="V95" i="9"/>
  <c r="AF95" i="9"/>
  <c r="M96" i="9"/>
  <c r="U96" i="9"/>
  <c r="AD96" i="9"/>
  <c r="L97" i="9"/>
  <c r="T97" i="9"/>
  <c r="AB97" i="9"/>
  <c r="K98" i="9"/>
  <c r="S98" i="9"/>
  <c r="AA98" i="9"/>
  <c r="F99" i="9"/>
  <c r="R99" i="9"/>
  <c r="Z99" i="9"/>
  <c r="D100" i="9"/>
  <c r="Q100" i="9"/>
  <c r="Y100" i="9"/>
  <c r="AL100" i="9"/>
  <c r="H100" i="9" s="1"/>
  <c r="P101" i="9"/>
  <c r="X101" i="9"/>
  <c r="AH101" i="9"/>
  <c r="N104" i="9"/>
  <c r="V104" i="9"/>
  <c r="AF104" i="9"/>
  <c r="M105" i="9"/>
  <c r="U105" i="9"/>
  <c r="AD105" i="9"/>
  <c r="L106" i="9"/>
  <c r="T106" i="9"/>
  <c r="AB106" i="9"/>
  <c r="K107" i="9"/>
  <c r="S107" i="9"/>
  <c r="AA107" i="9"/>
  <c r="F108" i="9"/>
  <c r="R108" i="9"/>
  <c r="Z108" i="9"/>
  <c r="D109" i="9"/>
  <c r="Q109" i="9"/>
  <c r="Y109" i="9"/>
  <c r="AL109" i="9"/>
  <c r="H109" i="9" s="1"/>
  <c r="P110" i="9"/>
  <c r="X110" i="9"/>
  <c r="AJ110" i="9"/>
  <c r="N5" i="9"/>
  <c r="P9" i="9"/>
  <c r="N13" i="9"/>
  <c r="W17" i="9"/>
  <c r="U21" i="9"/>
  <c r="Y25" i="9"/>
  <c r="U29" i="9"/>
  <c r="AA31" i="9"/>
  <c r="AF32" i="9"/>
  <c r="AF35" i="9"/>
  <c r="AL38" i="9"/>
  <c r="H38" i="9" s="1"/>
  <c r="AL40" i="9"/>
  <c r="H40" i="9" s="1"/>
  <c r="AL42" i="9"/>
  <c r="H42" i="9" s="1"/>
  <c r="Z44" i="9"/>
  <c r="L46" i="9"/>
  <c r="X47" i="9"/>
  <c r="F49" i="9"/>
  <c r="V50" i="9"/>
  <c r="D52" i="9"/>
  <c r="Q53" i="9"/>
  <c r="T55" i="9"/>
  <c r="X54" i="9"/>
  <c r="Y102" i="9"/>
  <c r="R56" i="9"/>
  <c r="L57" i="9"/>
  <c r="AF57" i="9"/>
  <c r="W58" i="9"/>
  <c r="Q59" i="9"/>
  <c r="F60" i="9"/>
  <c r="AB60" i="9"/>
  <c r="U61" i="9"/>
  <c r="O62" i="9"/>
  <c r="AL62" i="9"/>
  <c r="H62" i="9" s="1"/>
  <c r="Z36" i="9"/>
  <c r="Q63" i="9"/>
  <c r="AL63" i="9"/>
  <c r="H63" i="9" s="1"/>
  <c r="X103" i="9"/>
  <c r="O64" i="9"/>
  <c r="AH64" i="9"/>
  <c r="V65" i="9"/>
  <c r="M66" i="9"/>
  <c r="AD66" i="9"/>
  <c r="T67" i="9"/>
  <c r="AL67" i="9"/>
  <c r="H67" i="9" s="1"/>
  <c r="R68" i="9"/>
  <c r="AF68" i="9"/>
  <c r="O69" i="9"/>
  <c r="Y69" i="9"/>
  <c r="L70" i="9"/>
  <c r="V70" i="9"/>
  <c r="AJ70" i="9"/>
  <c r="O71" i="9"/>
  <c r="W71" i="9"/>
  <c r="AH71" i="9"/>
  <c r="N72" i="9"/>
  <c r="V72" i="9"/>
  <c r="AF72" i="9"/>
  <c r="M73" i="9"/>
  <c r="U73" i="9"/>
  <c r="AD73" i="9"/>
  <c r="L74" i="9"/>
  <c r="T74" i="9"/>
  <c r="AB74" i="9"/>
  <c r="K75" i="9"/>
  <c r="S75" i="9"/>
  <c r="AA75" i="9"/>
  <c r="F76" i="9"/>
  <c r="R76" i="9"/>
  <c r="Z76" i="9"/>
  <c r="D77" i="9"/>
  <c r="Q77" i="9"/>
  <c r="Y77" i="9"/>
  <c r="AL77" i="9"/>
  <c r="H77" i="9" s="1"/>
  <c r="P78" i="9"/>
  <c r="X78" i="9"/>
  <c r="AJ78" i="9"/>
  <c r="O79" i="9"/>
  <c r="W79" i="9"/>
  <c r="AH79" i="9"/>
  <c r="N80" i="9"/>
  <c r="V80" i="9"/>
  <c r="AF80" i="9"/>
  <c r="M81" i="9"/>
  <c r="U81" i="9"/>
  <c r="AD81" i="9"/>
  <c r="L82" i="9"/>
  <c r="T82" i="9"/>
  <c r="AB82" i="9"/>
  <c r="K83" i="9"/>
  <c r="S83" i="9"/>
  <c r="AA83" i="9"/>
  <c r="F84" i="9"/>
  <c r="R84" i="9"/>
  <c r="Z84" i="9"/>
  <c r="D85" i="9"/>
  <c r="Q85" i="9"/>
  <c r="Y85" i="9"/>
  <c r="AL85" i="9"/>
  <c r="H85" i="9" s="1"/>
  <c r="P86" i="9"/>
  <c r="X86" i="9"/>
  <c r="AJ86" i="9"/>
  <c r="O87" i="9"/>
  <c r="W87" i="9"/>
  <c r="AH87" i="9"/>
  <c r="N88" i="9"/>
  <c r="V88" i="9"/>
  <c r="AF88" i="9"/>
  <c r="M89" i="9"/>
  <c r="U89" i="9"/>
  <c r="AD89" i="9"/>
  <c r="L90" i="9"/>
  <c r="T90" i="9"/>
  <c r="AB90" i="9"/>
  <c r="K91" i="9"/>
  <c r="S91" i="9"/>
  <c r="AA91" i="9"/>
  <c r="F92" i="9"/>
  <c r="R92" i="9"/>
  <c r="Z92" i="9"/>
  <c r="D93" i="9"/>
  <c r="Q93" i="9"/>
  <c r="Y93" i="9"/>
  <c r="AL93" i="9"/>
  <c r="H93" i="9" s="1"/>
  <c r="P94" i="9"/>
  <c r="X94" i="9"/>
  <c r="AJ94" i="9"/>
  <c r="O95" i="9"/>
  <c r="W95" i="9"/>
  <c r="AH95" i="9"/>
  <c r="N96" i="9"/>
  <c r="V96" i="9"/>
  <c r="AF96" i="9"/>
  <c r="M97" i="9"/>
  <c r="U97" i="9"/>
  <c r="AD97" i="9"/>
  <c r="L98" i="9"/>
  <c r="T98" i="9"/>
  <c r="AB98" i="9"/>
  <c r="K99" i="9"/>
  <c r="S99" i="9"/>
  <c r="AA99" i="9"/>
  <c r="F100" i="9"/>
  <c r="R100" i="9"/>
  <c r="Z100" i="9"/>
  <c r="D101" i="9"/>
  <c r="Q101" i="9"/>
  <c r="Y101" i="9"/>
  <c r="AJ101" i="9"/>
  <c r="O104" i="9"/>
  <c r="W104" i="9"/>
  <c r="AH104" i="9"/>
  <c r="N105" i="9"/>
  <c r="V105" i="9"/>
  <c r="AF105" i="9"/>
  <c r="M106" i="9"/>
  <c r="U106" i="9"/>
  <c r="AD106" i="9"/>
  <c r="L107" i="9"/>
  <c r="T107" i="9"/>
  <c r="AB107" i="9"/>
  <c r="K108" i="9"/>
  <c r="S108" i="9"/>
  <c r="AA108" i="9"/>
  <c r="F109" i="9"/>
  <c r="R109" i="9"/>
  <c r="Z109" i="9"/>
  <c r="D110" i="9"/>
  <c r="Q110" i="9"/>
  <c r="Y110" i="9"/>
  <c r="AB6" i="9"/>
  <c r="F16" i="9"/>
  <c r="Q23" i="9"/>
  <c r="X30" i="9"/>
  <c r="X34" i="9"/>
  <c r="AA39" i="9"/>
  <c r="AA43" i="9"/>
  <c r="AA46" i="9"/>
  <c r="Y49" i="9"/>
  <c r="V52" i="9"/>
  <c r="AD55" i="9"/>
  <c r="AH102" i="9"/>
  <c r="AI102" i="9" s="1"/>
  <c r="Q57" i="9"/>
  <c r="AD58" i="9"/>
  <c r="P60" i="9"/>
  <c r="AA61" i="9"/>
  <c r="N36" i="9"/>
  <c r="V63" i="9"/>
  <c r="AD103" i="9"/>
  <c r="K65" i="9"/>
  <c r="R66" i="9"/>
  <c r="X67" i="9"/>
  <c r="S68" i="9"/>
  <c r="P69" i="9"/>
  <c r="M70" i="9"/>
  <c r="AL70" i="9"/>
  <c r="H70" i="9" s="1"/>
  <c r="X71" i="9"/>
  <c r="O72" i="9"/>
  <c r="AH72" i="9"/>
  <c r="V73" i="9"/>
  <c r="M74" i="9"/>
  <c r="AD74" i="9"/>
  <c r="T75" i="9"/>
  <c r="K76" i="9"/>
  <c r="AA76" i="9"/>
  <c r="R77" i="9"/>
  <c r="D78" i="9"/>
  <c r="Y78" i="9"/>
  <c r="P79" i="9"/>
  <c r="AJ79" i="9"/>
  <c r="W80" i="9"/>
  <c r="N81" i="9"/>
  <c r="AF81" i="9"/>
  <c r="U82" i="9"/>
  <c r="L83" i="9"/>
  <c r="AB83" i="9"/>
  <c r="S84" i="9"/>
  <c r="F85" i="9"/>
  <c r="Z85" i="9"/>
  <c r="Q86" i="9"/>
  <c r="AL86" i="9"/>
  <c r="H86" i="9" s="1"/>
  <c r="X87" i="9"/>
  <c r="O88" i="9"/>
  <c r="AH88" i="9"/>
  <c r="V89" i="9"/>
  <c r="M90" i="9"/>
  <c r="AD90" i="9"/>
  <c r="T91" i="9"/>
  <c r="K92" i="9"/>
  <c r="AA92" i="9"/>
  <c r="R93" i="9"/>
  <c r="D94" i="9"/>
  <c r="Y94" i="9"/>
  <c r="P95" i="9"/>
  <c r="AJ95" i="9"/>
  <c r="W96" i="9"/>
  <c r="N97" i="9"/>
  <c r="AF97" i="9"/>
  <c r="U98" i="9"/>
  <c r="L99" i="9"/>
  <c r="AB99" i="9"/>
  <c r="S100" i="9"/>
  <c r="F101" i="9"/>
  <c r="Z101" i="9"/>
  <c r="P104" i="9"/>
  <c r="AJ104" i="9"/>
  <c r="W105" i="9"/>
  <c r="N106" i="9"/>
  <c r="AF106" i="9"/>
  <c r="U107" i="9"/>
  <c r="L108" i="9"/>
  <c r="AB108" i="9"/>
  <c r="S109" i="9"/>
  <c r="F110" i="9"/>
  <c r="Z110" i="9"/>
  <c r="K111" i="9"/>
  <c r="S111" i="9"/>
  <c r="AA111" i="9"/>
  <c r="F112" i="9"/>
  <c r="R112" i="9"/>
  <c r="Z112" i="9"/>
  <c r="D113" i="9"/>
  <c r="Q113" i="9"/>
  <c r="Y113" i="9"/>
  <c r="AL113" i="9"/>
  <c r="H113" i="9" s="1"/>
  <c r="P114" i="9"/>
  <c r="X114" i="9"/>
  <c r="AJ114" i="9"/>
  <c r="O115" i="9"/>
  <c r="W115" i="9"/>
  <c r="AH115" i="9"/>
  <c r="N116" i="9"/>
  <c r="V116" i="9"/>
  <c r="AF116" i="9"/>
  <c r="M117" i="9"/>
  <c r="U117" i="9"/>
  <c r="AD117" i="9"/>
  <c r="L118" i="9"/>
  <c r="T118" i="9"/>
  <c r="AB118" i="9"/>
  <c r="AD6" i="9"/>
  <c r="K16" i="9"/>
  <c r="R23" i="9"/>
  <c r="Y30" i="9"/>
  <c r="AB34" i="9"/>
  <c r="AB39" i="9"/>
  <c r="AB43" i="9"/>
  <c r="AB46" i="9"/>
  <c r="Z49" i="9"/>
  <c r="W52" i="9"/>
  <c r="AH55" i="9"/>
  <c r="AJ102" i="9"/>
  <c r="S57" i="9"/>
  <c r="AF58" i="9"/>
  <c r="Q60" i="9"/>
  <c r="AB61" i="9"/>
  <c r="O36" i="9"/>
  <c r="W63" i="9"/>
  <c r="AF103" i="9"/>
  <c r="L65" i="9"/>
  <c r="S66" i="9"/>
  <c r="Y67" i="9"/>
  <c r="V68" i="9"/>
  <c r="Q69" i="9"/>
  <c r="N70" i="9"/>
  <c r="D71" i="9"/>
  <c r="Y71" i="9"/>
  <c r="P72" i="9"/>
  <c r="AJ72" i="9"/>
  <c r="W73" i="9"/>
  <c r="N74" i="9"/>
  <c r="AF74" i="9"/>
  <c r="U75" i="9"/>
  <c r="L76" i="9"/>
  <c r="AB76" i="9"/>
  <c r="S77" i="9"/>
  <c r="F78" i="9"/>
  <c r="Z78" i="9"/>
  <c r="Q79" i="9"/>
  <c r="AL79" i="9"/>
  <c r="H79" i="9" s="1"/>
  <c r="X80" i="9"/>
  <c r="O81" i="9"/>
  <c r="AH81" i="9"/>
  <c r="V82" i="9"/>
  <c r="M83" i="9"/>
  <c r="AD83" i="9"/>
  <c r="T84" i="9"/>
  <c r="K85" i="9"/>
  <c r="AA85" i="9"/>
  <c r="R86" i="9"/>
  <c r="D87" i="9"/>
  <c r="Y87" i="9"/>
  <c r="P88" i="9"/>
  <c r="AJ88" i="9"/>
  <c r="W89" i="9"/>
  <c r="N90" i="9"/>
  <c r="AF90" i="9"/>
  <c r="U91" i="9"/>
  <c r="L92" i="9"/>
  <c r="AB92" i="9"/>
  <c r="S93" i="9"/>
  <c r="F94" i="9"/>
  <c r="Z94" i="9"/>
  <c r="Q95" i="9"/>
  <c r="AL95" i="9"/>
  <c r="X96" i="9"/>
  <c r="O97" i="9"/>
  <c r="AH97" i="9"/>
  <c r="V98" i="9"/>
  <c r="M99" i="9"/>
  <c r="AD99" i="9"/>
  <c r="T100" i="9"/>
  <c r="K101" i="9"/>
  <c r="AA101" i="9"/>
  <c r="Q104" i="9"/>
  <c r="AL104" i="9"/>
  <c r="H104" i="9" s="1"/>
  <c r="X105" i="9"/>
  <c r="O106" i="9"/>
  <c r="AH106" i="9"/>
  <c r="V107" i="9"/>
  <c r="M108" i="9"/>
  <c r="AD108" i="9"/>
  <c r="T109" i="9"/>
  <c r="K110" i="9"/>
  <c r="AA110" i="9"/>
  <c r="L111" i="9"/>
  <c r="T111" i="9"/>
  <c r="AB111" i="9"/>
  <c r="K112" i="9"/>
  <c r="S112" i="9"/>
  <c r="AA112" i="9"/>
  <c r="F113" i="9"/>
  <c r="R113" i="9"/>
  <c r="Z113" i="9"/>
  <c r="D114" i="9"/>
  <c r="Q114" i="9"/>
  <c r="Y114" i="9"/>
  <c r="AL114" i="9"/>
  <c r="H114" i="9" s="1"/>
  <c r="P115" i="9"/>
  <c r="X115" i="9"/>
  <c r="AJ115" i="9"/>
  <c r="O116" i="9"/>
  <c r="W116" i="9"/>
  <c r="AH116" i="9"/>
  <c r="N117" i="9"/>
  <c r="V117" i="9"/>
  <c r="AF117" i="9"/>
  <c r="M118" i="9"/>
  <c r="L7" i="9"/>
  <c r="L16" i="9"/>
  <c r="S23" i="9"/>
  <c r="Z30" i="9"/>
  <c r="AD34" i="9"/>
  <c r="AJ39" i="9"/>
  <c r="AD43" i="9"/>
  <c r="AD46" i="9"/>
  <c r="AB49" i="9"/>
  <c r="Y52" i="9"/>
  <c r="AJ55" i="9"/>
  <c r="AL102" i="9"/>
  <c r="T57" i="9"/>
  <c r="AH58" i="9"/>
  <c r="R60" i="9"/>
  <c r="AD61" i="9"/>
  <c r="P36" i="9"/>
  <c r="X63" i="9"/>
  <c r="AH103" i="9"/>
  <c r="M65" i="9"/>
  <c r="T66" i="9"/>
  <c r="Z67" i="9"/>
  <c r="W68" i="9"/>
  <c r="R69" i="9"/>
  <c r="O70" i="9"/>
  <c r="F71" i="9"/>
  <c r="Z71" i="9"/>
  <c r="Q72" i="9"/>
  <c r="AL72" i="9"/>
  <c r="X73" i="9"/>
  <c r="O74" i="9"/>
  <c r="AH74" i="9"/>
  <c r="V75" i="9"/>
  <c r="M76" i="9"/>
  <c r="AD76" i="9"/>
  <c r="T77" i="9"/>
  <c r="K78" i="9"/>
  <c r="AA78" i="9"/>
  <c r="R79" i="9"/>
  <c r="D80" i="9"/>
  <c r="Y80" i="9"/>
  <c r="P81" i="9"/>
  <c r="AJ81" i="9"/>
  <c r="W82" i="9"/>
  <c r="N83" i="9"/>
  <c r="AF83" i="9"/>
  <c r="U84" i="9"/>
  <c r="L85" i="9"/>
  <c r="AB85" i="9"/>
  <c r="S86" i="9"/>
  <c r="F87" i="9"/>
  <c r="Z87" i="9"/>
  <c r="Q88" i="9"/>
  <c r="AL88" i="9"/>
  <c r="H88" i="9" s="1"/>
  <c r="X89" i="9"/>
  <c r="O90" i="9"/>
  <c r="AH90" i="9"/>
  <c r="V91" i="9"/>
  <c r="M92" i="9"/>
  <c r="AD92" i="9"/>
  <c r="T93" i="9"/>
  <c r="K94" i="9"/>
  <c r="AA94" i="9"/>
  <c r="R95" i="9"/>
  <c r="D96" i="9"/>
  <c r="Y96" i="9"/>
  <c r="P97" i="9"/>
  <c r="AJ97" i="9"/>
  <c r="W98" i="9"/>
  <c r="N99" i="9"/>
  <c r="AF99" i="9"/>
  <c r="U100" i="9"/>
  <c r="L101" i="9"/>
  <c r="AB101" i="9"/>
  <c r="R104" i="9"/>
  <c r="D105" i="9"/>
  <c r="Y105" i="9"/>
  <c r="P106" i="9"/>
  <c r="AJ106" i="9"/>
  <c r="W107" i="9"/>
  <c r="N108" i="9"/>
  <c r="AF108" i="9"/>
  <c r="U109" i="9"/>
  <c r="L110" i="9"/>
  <c r="AB110" i="9"/>
  <c r="M111" i="9"/>
  <c r="U111" i="9"/>
  <c r="AD111" i="9"/>
  <c r="L112" i="9"/>
  <c r="T112" i="9"/>
  <c r="AB112" i="9"/>
  <c r="K113" i="9"/>
  <c r="S113" i="9"/>
  <c r="AA113" i="9"/>
  <c r="F114" i="9"/>
  <c r="R114" i="9"/>
  <c r="Z114" i="9"/>
  <c r="Q7" i="9"/>
  <c r="T16" i="9"/>
  <c r="T23" i="9"/>
  <c r="AA30" i="9"/>
  <c r="AF34" i="9"/>
  <c r="AL39" i="9"/>
  <c r="H39" i="9" s="1"/>
  <c r="AF43" i="9"/>
  <c r="AH46" i="9"/>
  <c r="AD49" i="9"/>
  <c r="Z52" i="9"/>
  <c r="K54" i="9"/>
  <c r="D56" i="9"/>
  <c r="U57" i="9"/>
  <c r="AJ58" i="9"/>
  <c r="S60" i="9"/>
  <c r="AH61" i="9"/>
  <c r="Q36" i="9"/>
  <c r="Y63" i="9"/>
  <c r="AJ103" i="9"/>
  <c r="AK103" i="9" s="1"/>
  <c r="N65" i="9"/>
  <c r="U66" i="9"/>
  <c r="AA67" i="9"/>
  <c r="X68" i="9"/>
  <c r="U69" i="9"/>
  <c r="P70" i="9"/>
  <c r="K71" i="9"/>
  <c r="AA71" i="9"/>
  <c r="R72" i="9"/>
  <c r="D73" i="9"/>
  <c r="Y73" i="9"/>
  <c r="P74" i="9"/>
  <c r="AJ74" i="9"/>
  <c r="W75" i="9"/>
  <c r="N76" i="9"/>
  <c r="AF76" i="9"/>
  <c r="U77" i="9"/>
  <c r="L78" i="9"/>
  <c r="AB78" i="9"/>
  <c r="S79" i="9"/>
  <c r="F80" i="9"/>
  <c r="Z80" i="9"/>
  <c r="Q81" i="9"/>
  <c r="AL81" i="9"/>
  <c r="H81" i="9" s="1"/>
  <c r="X82" i="9"/>
  <c r="O83" i="9"/>
  <c r="AH83" i="9"/>
  <c r="V84" i="9"/>
  <c r="M85" i="9"/>
  <c r="AD85" i="9"/>
  <c r="T86" i="9"/>
  <c r="K87" i="9"/>
  <c r="AA87" i="9"/>
  <c r="R88" i="9"/>
  <c r="D89" i="9"/>
  <c r="Y89" i="9"/>
  <c r="P90" i="9"/>
  <c r="AJ90" i="9"/>
  <c r="W91" i="9"/>
  <c r="N92" i="9"/>
  <c r="AF92" i="9"/>
  <c r="U93" i="9"/>
  <c r="L94" i="9"/>
  <c r="AB94" i="9"/>
  <c r="S95" i="9"/>
  <c r="F96" i="9"/>
  <c r="Z96" i="9"/>
  <c r="Q97" i="9"/>
  <c r="AL97" i="9"/>
  <c r="X98" i="9"/>
  <c r="O99" i="9"/>
  <c r="AH99" i="9"/>
  <c r="V100" i="9"/>
  <c r="M101" i="9"/>
  <c r="AD101" i="9"/>
  <c r="S104" i="9"/>
  <c r="F105" i="9"/>
  <c r="Z105" i="9"/>
  <c r="Q106" i="9"/>
  <c r="AL106" i="9"/>
  <c r="H106" i="9" s="1"/>
  <c r="X107" i="9"/>
  <c r="O108" i="9"/>
  <c r="AH108" i="9"/>
  <c r="V109" i="9"/>
  <c r="M110" i="9"/>
  <c r="AD110" i="9"/>
  <c r="N111" i="9"/>
  <c r="V111" i="9"/>
  <c r="AF111" i="9"/>
  <c r="AL11" i="9"/>
  <c r="H11" i="9" s="1"/>
  <c r="AL18" i="9"/>
  <c r="H18" i="9" s="1"/>
  <c r="N27" i="9"/>
  <c r="X33" i="9"/>
  <c r="AA37" i="9"/>
  <c r="AF41" i="9"/>
  <c r="P45" i="9"/>
  <c r="N48" i="9"/>
  <c r="L51" i="9"/>
  <c r="Z53" i="9"/>
  <c r="AL54" i="9"/>
  <c r="X56" i="9"/>
  <c r="K58" i="9"/>
  <c r="V59" i="9"/>
  <c r="D61" i="9"/>
  <c r="T62" i="9"/>
  <c r="AH36" i="9"/>
  <c r="M103" i="9"/>
  <c r="T64" i="9"/>
  <c r="AA65" i="9"/>
  <c r="D67" i="9"/>
  <c r="D68" i="9"/>
  <c r="AH68" i="9"/>
  <c r="Z69" i="9"/>
  <c r="W70" i="9"/>
  <c r="P71" i="9"/>
  <c r="AJ71" i="9"/>
  <c r="W72" i="9"/>
  <c r="N73" i="9"/>
  <c r="AF73" i="9"/>
  <c r="U74" i="9"/>
  <c r="L75" i="9"/>
  <c r="AB75" i="9"/>
  <c r="S76" i="9"/>
  <c r="F77" i="9"/>
  <c r="Z77" i="9"/>
  <c r="Q78" i="9"/>
  <c r="AL78" i="9"/>
  <c r="H78" i="9" s="1"/>
  <c r="X79" i="9"/>
  <c r="O80" i="9"/>
  <c r="AH80" i="9"/>
  <c r="V81" i="9"/>
  <c r="M82" i="9"/>
  <c r="AD82" i="9"/>
  <c r="T83" i="9"/>
  <c r="K84" i="9"/>
  <c r="AA84" i="9"/>
  <c r="R85" i="9"/>
  <c r="D86" i="9"/>
  <c r="Y86" i="9"/>
  <c r="P87" i="9"/>
  <c r="AJ87" i="9"/>
  <c r="W88" i="9"/>
  <c r="N89" i="9"/>
  <c r="AF89" i="9"/>
  <c r="U90" i="9"/>
  <c r="L91" i="9"/>
  <c r="AB91" i="9"/>
  <c r="S92" i="9"/>
  <c r="F93" i="9"/>
  <c r="Z93" i="9"/>
  <c r="Q94" i="9"/>
  <c r="AL94" i="9"/>
  <c r="H94" i="9" s="1"/>
  <c r="X95" i="9"/>
  <c r="O96" i="9"/>
  <c r="AH96" i="9"/>
  <c r="V97" i="9"/>
  <c r="M98" i="9"/>
  <c r="AD98" i="9"/>
  <c r="T99" i="9"/>
  <c r="K100" i="9"/>
  <c r="AA100" i="9"/>
  <c r="R101" i="9"/>
  <c r="AL101" i="9"/>
  <c r="H101" i="9" s="1"/>
  <c r="X104" i="9"/>
  <c r="O105" i="9"/>
  <c r="AH105" i="9"/>
  <c r="V106" i="9"/>
  <c r="M107" i="9"/>
  <c r="AD107" i="9"/>
  <c r="T108" i="9"/>
  <c r="K109" i="9"/>
  <c r="AA109" i="9"/>
  <c r="R110" i="9"/>
  <c r="M10" i="9"/>
  <c r="P19" i="9"/>
  <c r="O27" i="9"/>
  <c r="Y33" i="9"/>
  <c r="AB37" i="9"/>
  <c r="AH41" i="9"/>
  <c r="AI41" i="9" s="1"/>
  <c r="Q45" i="9"/>
  <c r="O48" i="9"/>
  <c r="M51" i="9"/>
  <c r="AA53" i="9"/>
  <c r="D102" i="9"/>
  <c r="Y56" i="9"/>
  <c r="L58" i="9"/>
  <c r="W59" i="9"/>
  <c r="F61" i="9"/>
  <c r="V62" i="9"/>
  <c r="AJ36" i="9"/>
  <c r="N103" i="9"/>
  <c r="U64" i="9"/>
  <c r="AB65" i="9"/>
  <c r="F67" i="9"/>
  <c r="F68" i="9"/>
  <c r="AJ68" i="9"/>
  <c r="AD69" i="9"/>
  <c r="X70" i="9"/>
  <c r="Q71" i="9"/>
  <c r="AL71" i="9"/>
  <c r="H71" i="9" s="1"/>
  <c r="X72" i="9"/>
  <c r="O73" i="9"/>
  <c r="AH73" i="9"/>
  <c r="V74" i="9"/>
  <c r="M75" i="9"/>
  <c r="AD75" i="9"/>
  <c r="T76" i="9"/>
  <c r="K77" i="9"/>
  <c r="AA77" i="9"/>
  <c r="R78" i="9"/>
  <c r="D79" i="9"/>
  <c r="Y79" i="9"/>
  <c r="P80" i="9"/>
  <c r="AJ80" i="9"/>
  <c r="W81" i="9"/>
  <c r="N82" i="9"/>
  <c r="AF82" i="9"/>
  <c r="U83" i="9"/>
  <c r="L84" i="9"/>
  <c r="AB84" i="9"/>
  <c r="S85" i="9"/>
  <c r="F86" i="9"/>
  <c r="Z86" i="9"/>
  <c r="Q87" i="9"/>
  <c r="AL87" i="9"/>
  <c r="H87" i="9" s="1"/>
  <c r="X88" i="9"/>
  <c r="O89" i="9"/>
  <c r="AH89" i="9"/>
  <c r="V90" i="9"/>
  <c r="M91" i="9"/>
  <c r="AD91" i="9"/>
  <c r="T92" i="9"/>
  <c r="K93" i="9"/>
  <c r="AA93" i="9"/>
  <c r="R94" i="9"/>
  <c r="D95" i="9"/>
  <c r="Y95" i="9"/>
  <c r="P96" i="9"/>
  <c r="AJ96" i="9"/>
  <c r="W97" i="9"/>
  <c r="N98" i="9"/>
  <c r="AF98" i="9"/>
  <c r="U99" i="9"/>
  <c r="L100" i="9"/>
  <c r="AB100" i="9"/>
  <c r="S101" i="9"/>
  <c r="D104" i="9"/>
  <c r="Y104" i="9"/>
  <c r="P105" i="9"/>
  <c r="AJ105" i="9"/>
  <c r="W106" i="9"/>
  <c r="N107" i="9"/>
  <c r="N10" i="9"/>
  <c r="AD37" i="9"/>
  <c r="AE37" i="9" s="1"/>
  <c r="N51" i="9"/>
  <c r="M58" i="9"/>
  <c r="AL36" i="9"/>
  <c r="K67" i="9"/>
  <c r="Y70" i="9"/>
  <c r="P73" i="9"/>
  <c r="AF75" i="9"/>
  <c r="S78" i="9"/>
  <c r="AL80" i="9"/>
  <c r="H80" i="9" s="1"/>
  <c r="V83" i="9"/>
  <c r="K86" i="9"/>
  <c r="Y88" i="9"/>
  <c r="N91" i="9"/>
  <c r="AB93" i="9"/>
  <c r="Q96" i="9"/>
  <c r="AH98" i="9"/>
  <c r="T101" i="9"/>
  <c r="AL105" i="9"/>
  <c r="H105" i="9" s="1"/>
  <c r="AJ107" i="9"/>
  <c r="AD109" i="9"/>
  <c r="O111" i="9"/>
  <c r="AH111" i="9"/>
  <c r="Q112" i="9"/>
  <c r="AH112" i="9"/>
  <c r="T113" i="9"/>
  <c r="AH113" i="9"/>
  <c r="T114" i="9"/>
  <c r="AH114" i="9"/>
  <c r="R115" i="9"/>
  <c r="AB115" i="9"/>
  <c r="M116" i="9"/>
  <c r="Y116" i="9"/>
  <c r="F117" i="9"/>
  <c r="T117" i="9"/>
  <c r="AJ117" i="9"/>
  <c r="Q118" i="9"/>
  <c r="Z118" i="9"/>
  <c r="F119" i="9"/>
  <c r="R119" i="9"/>
  <c r="Z119" i="9"/>
  <c r="D120" i="9"/>
  <c r="Q120" i="9"/>
  <c r="Y120" i="9"/>
  <c r="AL120" i="9"/>
  <c r="H120" i="9" s="1"/>
  <c r="P121" i="9"/>
  <c r="X121" i="9"/>
  <c r="AJ121" i="9"/>
  <c r="O122" i="9"/>
  <c r="W122" i="9"/>
  <c r="AH122" i="9"/>
  <c r="N123" i="9"/>
  <c r="V123" i="9"/>
  <c r="AF123" i="9"/>
  <c r="M124" i="9"/>
  <c r="U124" i="9"/>
  <c r="AD124" i="9"/>
  <c r="L125" i="9"/>
  <c r="T125" i="9"/>
  <c r="AB125" i="9"/>
  <c r="K126" i="9"/>
  <c r="S126" i="9"/>
  <c r="AA126" i="9"/>
  <c r="F127" i="9"/>
  <c r="R127" i="9"/>
  <c r="Z127" i="9"/>
  <c r="D128" i="9"/>
  <c r="Q128" i="9"/>
  <c r="Y128" i="9"/>
  <c r="AL128" i="9"/>
  <c r="H128" i="9" s="1"/>
  <c r="P129" i="9"/>
  <c r="X129" i="9"/>
  <c r="AJ129" i="9"/>
  <c r="O130" i="9"/>
  <c r="W130" i="9"/>
  <c r="AH130" i="9"/>
  <c r="N131" i="9"/>
  <c r="V131" i="9"/>
  <c r="AF131" i="9"/>
  <c r="M132" i="9"/>
  <c r="U132" i="9"/>
  <c r="AD132" i="9"/>
  <c r="L133" i="9"/>
  <c r="T133" i="9"/>
  <c r="AB133" i="9"/>
  <c r="K134" i="9"/>
  <c r="S134" i="9"/>
  <c r="AA134" i="9"/>
  <c r="F135" i="9"/>
  <c r="R135" i="9"/>
  <c r="Z135" i="9"/>
  <c r="D136" i="9"/>
  <c r="Q136" i="9"/>
  <c r="Y136" i="9"/>
  <c r="AL136" i="9"/>
  <c r="H136" i="9" s="1"/>
  <c r="P137" i="9"/>
  <c r="X137" i="9"/>
  <c r="AJ137" i="9"/>
  <c r="O138" i="9"/>
  <c r="W138" i="9"/>
  <c r="AH138" i="9"/>
  <c r="N139" i="9"/>
  <c r="V139" i="9"/>
  <c r="AF139" i="9"/>
  <c r="M140" i="9"/>
  <c r="U140" i="9"/>
  <c r="AD140" i="9"/>
  <c r="L141" i="9"/>
  <c r="T141" i="9"/>
  <c r="AB141" i="9"/>
  <c r="K142" i="9"/>
  <c r="S142" i="9"/>
  <c r="AA142" i="9"/>
  <c r="F143" i="9"/>
  <c r="R143" i="9"/>
  <c r="Z143" i="9"/>
  <c r="D144" i="9"/>
  <c r="Q144" i="9"/>
  <c r="Y144" i="9"/>
  <c r="AL144" i="9"/>
  <c r="P145" i="9"/>
  <c r="X145" i="9"/>
  <c r="AJ145" i="9"/>
  <c r="O146" i="9"/>
  <c r="W146" i="9"/>
  <c r="AH146" i="9"/>
  <c r="AB2" i="9"/>
  <c r="T2" i="9"/>
  <c r="L2" i="9"/>
  <c r="O10" i="9"/>
  <c r="AF37" i="9"/>
  <c r="O51" i="9"/>
  <c r="N58" i="9"/>
  <c r="D63" i="9"/>
  <c r="L67" i="9"/>
  <c r="AB70" i="9"/>
  <c r="Q73" i="9"/>
  <c r="AH75" i="9"/>
  <c r="T78" i="9"/>
  <c r="D81" i="9"/>
  <c r="W83" i="9"/>
  <c r="L86" i="9"/>
  <c r="Z88" i="9"/>
  <c r="O91" i="9"/>
  <c r="AD93" i="9"/>
  <c r="R96" i="9"/>
  <c r="AJ98" i="9"/>
  <c r="U101" i="9"/>
  <c r="D106" i="9"/>
  <c r="U108" i="9"/>
  <c r="AF109" i="9"/>
  <c r="P111" i="9"/>
  <c r="AJ111" i="9"/>
  <c r="U112" i="9"/>
  <c r="AJ112" i="9"/>
  <c r="U113" i="9"/>
  <c r="AJ113" i="9"/>
  <c r="U114" i="9"/>
  <c r="D115" i="9"/>
  <c r="S115" i="9"/>
  <c r="AD115" i="9"/>
  <c r="P116" i="9"/>
  <c r="Z116" i="9"/>
  <c r="K117" i="9"/>
  <c r="W117" i="9"/>
  <c r="AL117" i="9"/>
  <c r="H117" i="9" s="1"/>
  <c r="R118" i="9"/>
  <c r="AA118" i="9"/>
  <c r="K119" i="9"/>
  <c r="S119" i="9"/>
  <c r="AA119" i="9"/>
  <c r="F120" i="9"/>
  <c r="R120" i="9"/>
  <c r="Z120" i="9"/>
  <c r="D121" i="9"/>
  <c r="Q121" i="9"/>
  <c r="Y121" i="9"/>
  <c r="AL121" i="9"/>
  <c r="H121" i="9" s="1"/>
  <c r="P122" i="9"/>
  <c r="X122" i="9"/>
  <c r="AJ122" i="9"/>
  <c r="O123" i="9"/>
  <c r="W123" i="9"/>
  <c r="AH123" i="9"/>
  <c r="N124" i="9"/>
  <c r="V124" i="9"/>
  <c r="AF124" i="9"/>
  <c r="M125" i="9"/>
  <c r="U125" i="9"/>
  <c r="AD125" i="9"/>
  <c r="L126" i="9"/>
  <c r="T126" i="9"/>
  <c r="AB126" i="9"/>
  <c r="K127" i="9"/>
  <c r="S127" i="9"/>
  <c r="AA127" i="9"/>
  <c r="F128" i="9"/>
  <c r="R128" i="9"/>
  <c r="Z128" i="9"/>
  <c r="D129" i="9"/>
  <c r="Q129" i="9"/>
  <c r="Y129" i="9"/>
  <c r="AL129" i="9"/>
  <c r="H129" i="9" s="1"/>
  <c r="P130" i="9"/>
  <c r="X130" i="9"/>
  <c r="AJ130" i="9"/>
  <c r="O131" i="9"/>
  <c r="W131" i="9"/>
  <c r="AH131" i="9"/>
  <c r="N132" i="9"/>
  <c r="V132" i="9"/>
  <c r="AF132" i="9"/>
  <c r="M133" i="9"/>
  <c r="U133" i="9"/>
  <c r="AD133" i="9"/>
  <c r="L134" i="9"/>
  <c r="T134" i="9"/>
  <c r="AB134" i="9"/>
  <c r="K135" i="9"/>
  <c r="S135" i="9"/>
  <c r="AA135" i="9"/>
  <c r="F136" i="9"/>
  <c r="R136" i="9"/>
  <c r="Z136" i="9"/>
  <c r="D137" i="9"/>
  <c r="Q137" i="9"/>
  <c r="Y137" i="9"/>
  <c r="AL137" i="9"/>
  <c r="H137" i="9" s="1"/>
  <c r="P138" i="9"/>
  <c r="X138" i="9"/>
  <c r="AJ138" i="9"/>
  <c r="O139" i="9"/>
  <c r="W139" i="9"/>
  <c r="AH139" i="9"/>
  <c r="N140" i="9"/>
  <c r="V140" i="9"/>
  <c r="AF140" i="9"/>
  <c r="M141" i="9"/>
  <c r="U141" i="9"/>
  <c r="AD141" i="9"/>
  <c r="L142" i="9"/>
  <c r="T142" i="9"/>
  <c r="AB142" i="9"/>
  <c r="K143" i="9"/>
  <c r="S143" i="9"/>
  <c r="AA143" i="9"/>
  <c r="F144" i="9"/>
  <c r="R144" i="9"/>
  <c r="Z144" i="9"/>
  <c r="D145" i="9"/>
  <c r="Q145" i="9"/>
  <c r="Y145" i="9"/>
  <c r="AL145" i="9"/>
  <c r="H145" i="9" s="1"/>
  <c r="P146" i="9"/>
  <c r="X146" i="9"/>
  <c r="AJ146" i="9"/>
  <c r="AA2" i="9"/>
  <c r="S2" i="9"/>
  <c r="K2" i="9"/>
  <c r="U19" i="9"/>
  <c r="AJ41" i="9"/>
  <c r="AB53" i="9"/>
  <c r="Y59" i="9"/>
  <c r="O103" i="9"/>
  <c r="K68" i="9"/>
  <c r="R71" i="9"/>
  <c r="AJ73" i="9"/>
  <c r="U76" i="9"/>
  <c r="F79" i="9"/>
  <c r="X81" i="9"/>
  <c r="M84" i="9"/>
  <c r="AA86" i="9"/>
  <c r="P89" i="9"/>
  <c r="AF91" i="9"/>
  <c r="S94" i="9"/>
  <c r="AL96" i="9"/>
  <c r="H96" i="9" s="1"/>
  <c r="V99" i="9"/>
  <c r="F104" i="9"/>
  <c r="X106" i="9"/>
  <c r="V108" i="9"/>
  <c r="S110" i="9"/>
  <c r="Q111" i="9"/>
  <c r="AL111" i="9"/>
  <c r="H111" i="9" s="1"/>
  <c r="V112" i="9"/>
  <c r="AL112" i="9"/>
  <c r="H112" i="9" s="1"/>
  <c r="V113" i="9"/>
  <c r="K114" i="9"/>
  <c r="V114" i="9"/>
  <c r="F115" i="9"/>
  <c r="T115" i="9"/>
  <c r="AF115" i="9"/>
  <c r="Q116" i="9"/>
  <c r="AA116" i="9"/>
  <c r="L117" i="9"/>
  <c r="X117" i="9"/>
  <c r="D118" i="9"/>
  <c r="S118" i="9"/>
  <c r="AD118" i="9"/>
  <c r="L119" i="9"/>
  <c r="T119" i="9"/>
  <c r="AB119" i="9"/>
  <c r="K120" i="9"/>
  <c r="S120" i="9"/>
  <c r="AA120" i="9"/>
  <c r="F121" i="9"/>
  <c r="R121" i="9"/>
  <c r="Z121" i="9"/>
  <c r="D122" i="9"/>
  <c r="Q122" i="9"/>
  <c r="Y122" i="9"/>
  <c r="AL122" i="9"/>
  <c r="H122" i="9" s="1"/>
  <c r="P123" i="9"/>
  <c r="X123" i="9"/>
  <c r="AJ123" i="9"/>
  <c r="O124" i="9"/>
  <c r="W124" i="9"/>
  <c r="AH124" i="9"/>
  <c r="N125" i="9"/>
  <c r="V125" i="9"/>
  <c r="AF125" i="9"/>
  <c r="M126" i="9"/>
  <c r="U126" i="9"/>
  <c r="AD126" i="9"/>
  <c r="L127" i="9"/>
  <c r="T127" i="9"/>
  <c r="AB127" i="9"/>
  <c r="K128" i="9"/>
  <c r="S128" i="9"/>
  <c r="AA128" i="9"/>
  <c r="F129" i="9"/>
  <c r="R129" i="9"/>
  <c r="Z129" i="9"/>
  <c r="D130" i="9"/>
  <c r="Q130" i="9"/>
  <c r="Y130" i="9"/>
  <c r="AL130" i="9"/>
  <c r="H130" i="9" s="1"/>
  <c r="P131" i="9"/>
  <c r="X131" i="9"/>
  <c r="AJ131" i="9"/>
  <c r="O132" i="9"/>
  <c r="W132" i="9"/>
  <c r="AH132" i="9"/>
  <c r="N133" i="9"/>
  <c r="V133" i="9"/>
  <c r="AF133" i="9"/>
  <c r="M134" i="9"/>
  <c r="U134" i="9"/>
  <c r="AD134" i="9"/>
  <c r="L135" i="9"/>
  <c r="T135" i="9"/>
  <c r="AB135" i="9"/>
  <c r="K136" i="9"/>
  <c r="S136" i="9"/>
  <c r="AA136" i="9"/>
  <c r="F137" i="9"/>
  <c r="R137" i="9"/>
  <c r="Z137" i="9"/>
  <c r="D138" i="9"/>
  <c r="Q138" i="9"/>
  <c r="Y138" i="9"/>
  <c r="AL138" i="9"/>
  <c r="H138" i="9" s="1"/>
  <c r="P139" i="9"/>
  <c r="X139" i="9"/>
  <c r="AJ139" i="9"/>
  <c r="O140" i="9"/>
  <c r="W140" i="9"/>
  <c r="AH140" i="9"/>
  <c r="N141" i="9"/>
  <c r="V141" i="9"/>
  <c r="AF141" i="9"/>
  <c r="M142" i="9"/>
  <c r="U142" i="9"/>
  <c r="AD142" i="9"/>
  <c r="L143" i="9"/>
  <c r="T143" i="9"/>
  <c r="AB143" i="9"/>
  <c r="K144" i="9"/>
  <c r="S144" i="9"/>
  <c r="AA144" i="9"/>
  <c r="F145" i="9"/>
  <c r="R145" i="9"/>
  <c r="Z145" i="9"/>
  <c r="D146" i="9"/>
  <c r="Q146" i="9"/>
  <c r="Y146" i="9"/>
  <c r="AL146" i="9"/>
  <c r="H146" i="9" s="1"/>
  <c r="Z2" i="9"/>
  <c r="R2" i="9"/>
  <c r="F2" i="9"/>
  <c r="S45" i="9"/>
  <c r="AE45" i="9" s="1"/>
  <c r="L61" i="9"/>
  <c r="D69" i="9"/>
  <c r="X74" i="9"/>
  <c r="P82" i="9"/>
  <c r="S87" i="9"/>
  <c r="K95" i="9"/>
  <c r="N100" i="9"/>
  <c r="P107" i="9"/>
  <c r="X111" i="9"/>
  <c r="Y112" i="9"/>
  <c r="N114" i="9"/>
  <c r="M115" i="9"/>
  <c r="T116" i="9"/>
  <c r="Q117" i="9"/>
  <c r="W118" i="9"/>
  <c r="O119" i="9"/>
  <c r="AH119" i="9"/>
  <c r="AF120" i="9"/>
  <c r="U121" i="9"/>
  <c r="T122" i="9"/>
  <c r="K123" i="9"/>
  <c r="F124" i="9"/>
  <c r="Z124" i="9"/>
  <c r="Y125" i="9"/>
  <c r="P126" i="9"/>
  <c r="AJ126" i="9"/>
  <c r="AH127" i="9"/>
  <c r="V128" i="9"/>
  <c r="U129" i="9"/>
  <c r="L130" i="9"/>
  <c r="K131" i="9"/>
  <c r="AA131" i="9"/>
  <c r="R132" i="9"/>
  <c r="Q133" i="9"/>
  <c r="AL133" i="9"/>
  <c r="H133" i="9" s="1"/>
  <c r="AJ134" i="9"/>
  <c r="W135" i="9"/>
  <c r="V136" i="9"/>
  <c r="M137" i="9"/>
  <c r="V19" i="9"/>
  <c r="AL41" i="9"/>
  <c r="AD53" i="9"/>
  <c r="AE53" i="9" s="1"/>
  <c r="Z59" i="9"/>
  <c r="P103" i="9"/>
  <c r="N68" i="9"/>
  <c r="S71" i="9"/>
  <c r="AL73" i="9"/>
  <c r="H73" i="9" s="1"/>
  <c r="V76" i="9"/>
  <c r="K79" i="9"/>
  <c r="Y81" i="9"/>
  <c r="N84" i="9"/>
  <c r="AB86" i="9"/>
  <c r="Q89" i="9"/>
  <c r="AH91" i="9"/>
  <c r="T94" i="9"/>
  <c r="D97" i="9"/>
  <c r="W99" i="9"/>
  <c r="K104" i="9"/>
  <c r="Y106" i="9"/>
  <c r="W108" i="9"/>
  <c r="T110" i="9"/>
  <c r="R111" i="9"/>
  <c r="D112" i="9"/>
  <c r="W112" i="9"/>
  <c r="L113" i="9"/>
  <c r="W113" i="9"/>
  <c r="L114" i="9"/>
  <c r="W114" i="9"/>
  <c r="K115" i="9"/>
  <c r="U115" i="9"/>
  <c r="AL115" i="9"/>
  <c r="H115" i="9" s="1"/>
  <c r="R116" i="9"/>
  <c r="AB116" i="9"/>
  <c r="O117" i="9"/>
  <c r="Y117" i="9"/>
  <c r="F118" i="9"/>
  <c r="U118" i="9"/>
  <c r="AF118" i="9"/>
  <c r="M119" i="9"/>
  <c r="U119" i="9"/>
  <c r="AD119" i="9"/>
  <c r="L120" i="9"/>
  <c r="T120" i="9"/>
  <c r="AB120" i="9"/>
  <c r="K121" i="9"/>
  <c r="S121" i="9"/>
  <c r="AA121" i="9"/>
  <c r="F122" i="9"/>
  <c r="R122" i="9"/>
  <c r="Z122" i="9"/>
  <c r="D123" i="9"/>
  <c r="Q123" i="9"/>
  <c r="Y123" i="9"/>
  <c r="AL123" i="9"/>
  <c r="H123" i="9" s="1"/>
  <c r="P124" i="9"/>
  <c r="X124" i="9"/>
  <c r="AJ124" i="9"/>
  <c r="O125" i="9"/>
  <c r="W125" i="9"/>
  <c r="AH125" i="9"/>
  <c r="N126" i="9"/>
  <c r="V126" i="9"/>
  <c r="AF126" i="9"/>
  <c r="M127" i="9"/>
  <c r="U127" i="9"/>
  <c r="AD127" i="9"/>
  <c r="L128" i="9"/>
  <c r="T128" i="9"/>
  <c r="AB128" i="9"/>
  <c r="K129" i="9"/>
  <c r="S129" i="9"/>
  <c r="AA129" i="9"/>
  <c r="F130" i="9"/>
  <c r="R130" i="9"/>
  <c r="Z130" i="9"/>
  <c r="D131" i="9"/>
  <c r="Q131" i="9"/>
  <c r="Y131" i="9"/>
  <c r="AL131" i="9"/>
  <c r="H131" i="9" s="1"/>
  <c r="P132" i="9"/>
  <c r="X132" i="9"/>
  <c r="AJ132" i="9"/>
  <c r="O133" i="9"/>
  <c r="W133" i="9"/>
  <c r="AH133" i="9"/>
  <c r="N134" i="9"/>
  <c r="V134" i="9"/>
  <c r="AF134" i="9"/>
  <c r="M135" i="9"/>
  <c r="U135" i="9"/>
  <c r="AD135" i="9"/>
  <c r="L136" i="9"/>
  <c r="T136" i="9"/>
  <c r="AB136" i="9"/>
  <c r="K137" i="9"/>
  <c r="S137" i="9"/>
  <c r="AA137" i="9"/>
  <c r="F138" i="9"/>
  <c r="R138" i="9"/>
  <c r="Z138" i="9"/>
  <c r="D139" i="9"/>
  <c r="Q139" i="9"/>
  <c r="Y139" i="9"/>
  <c r="AL139" i="9"/>
  <c r="H139" i="9" s="1"/>
  <c r="P140" i="9"/>
  <c r="X140" i="9"/>
  <c r="AJ140" i="9"/>
  <c r="O141" i="9"/>
  <c r="W141" i="9"/>
  <c r="AH141" i="9"/>
  <c r="N142" i="9"/>
  <c r="V142" i="9"/>
  <c r="AF142" i="9"/>
  <c r="M143" i="9"/>
  <c r="U143" i="9"/>
  <c r="AD143" i="9"/>
  <c r="L144" i="9"/>
  <c r="T144" i="9"/>
  <c r="AB144" i="9"/>
  <c r="K145" i="9"/>
  <c r="S145" i="9"/>
  <c r="AA145" i="9"/>
  <c r="F146" i="9"/>
  <c r="R146" i="9"/>
  <c r="Z146" i="9"/>
  <c r="AL2" i="9"/>
  <c r="H2" i="9" s="1"/>
  <c r="Y2" i="9"/>
  <c r="Q2" i="9"/>
  <c r="D2" i="9"/>
  <c r="AB27" i="9"/>
  <c r="W64" i="9"/>
  <c r="F72" i="9"/>
  <c r="M77" i="9"/>
  <c r="AF84" i="9"/>
  <c r="AL89" i="9"/>
  <c r="Y97" i="9"/>
  <c r="AA104" i="9"/>
  <c r="M109" i="9"/>
  <c r="N112" i="9"/>
  <c r="N113" i="9"/>
  <c r="AB114" i="9"/>
  <c r="Y115" i="9"/>
  <c r="AJ116" i="9"/>
  <c r="AA117" i="9"/>
  <c r="AJ118" i="9"/>
  <c r="W119" i="9"/>
  <c r="V120" i="9"/>
  <c r="M121" i="9"/>
  <c r="AD121" i="9"/>
  <c r="AB122" i="9"/>
  <c r="S123" i="9"/>
  <c r="R124" i="9"/>
  <c r="D125" i="9"/>
  <c r="AL125" i="9"/>
  <c r="H125" i="9" s="1"/>
  <c r="X126" i="9"/>
  <c r="W127" i="9"/>
  <c r="N128" i="9"/>
  <c r="M129" i="9"/>
  <c r="AD129" i="9"/>
  <c r="T130" i="9"/>
  <c r="S131" i="9"/>
  <c r="F132" i="9"/>
  <c r="D133" i="9"/>
  <c r="Y133" i="9"/>
  <c r="X134" i="9"/>
  <c r="O135" i="9"/>
  <c r="N136" i="9"/>
  <c r="AF136" i="9"/>
  <c r="AD137" i="9"/>
  <c r="W27" i="9"/>
  <c r="R45" i="9"/>
  <c r="M102" i="9"/>
  <c r="K61" i="9"/>
  <c r="V64" i="9"/>
  <c r="AL68" i="9"/>
  <c r="H68" i="9" s="1"/>
  <c r="D72" i="9"/>
  <c r="W74" i="9"/>
  <c r="L77" i="9"/>
  <c r="Z79" i="9"/>
  <c r="O82" i="9"/>
  <c r="AD84" i="9"/>
  <c r="R87" i="9"/>
  <c r="AJ89" i="9"/>
  <c r="U92" i="9"/>
  <c r="F95" i="9"/>
  <c r="X97" i="9"/>
  <c r="M100" i="9"/>
  <c r="Z104" i="9"/>
  <c r="O107" i="9"/>
  <c r="L109" i="9"/>
  <c r="U110" i="9"/>
  <c r="W111" i="9"/>
  <c r="M112" i="9"/>
  <c r="X112" i="9"/>
  <c r="M113" i="9"/>
  <c r="X113" i="9"/>
  <c r="M114" i="9"/>
  <c r="AA114" i="9"/>
  <c r="L115" i="9"/>
  <c r="V115" i="9"/>
  <c r="D116" i="9"/>
  <c r="S116" i="9"/>
  <c r="AD116" i="9"/>
  <c r="P117" i="9"/>
  <c r="Z117" i="9"/>
  <c r="K118" i="9"/>
  <c r="V118" i="9"/>
  <c r="AH118" i="9"/>
  <c r="N119" i="9"/>
  <c r="V119" i="9"/>
  <c r="AF119" i="9"/>
  <c r="M120" i="9"/>
  <c r="U120" i="9"/>
  <c r="AD120" i="9"/>
  <c r="L121" i="9"/>
  <c r="T121" i="9"/>
  <c r="AB121" i="9"/>
  <c r="K122" i="9"/>
  <c r="S122" i="9"/>
  <c r="AA122" i="9"/>
  <c r="F123" i="9"/>
  <c r="R123" i="9"/>
  <c r="Z123" i="9"/>
  <c r="D124" i="9"/>
  <c r="Q124" i="9"/>
  <c r="Y124" i="9"/>
  <c r="AL124" i="9"/>
  <c r="H124" i="9" s="1"/>
  <c r="P125" i="9"/>
  <c r="X125" i="9"/>
  <c r="AJ125" i="9"/>
  <c r="O126" i="9"/>
  <c r="W126" i="9"/>
  <c r="AH126" i="9"/>
  <c r="N127" i="9"/>
  <c r="V127" i="9"/>
  <c r="AF127" i="9"/>
  <c r="M128" i="9"/>
  <c r="U128" i="9"/>
  <c r="AD128" i="9"/>
  <c r="L129" i="9"/>
  <c r="T129" i="9"/>
  <c r="AB129" i="9"/>
  <c r="K130" i="9"/>
  <c r="S130" i="9"/>
  <c r="AA130" i="9"/>
  <c r="F131" i="9"/>
  <c r="R131" i="9"/>
  <c r="Z131" i="9"/>
  <c r="D132" i="9"/>
  <c r="Q132" i="9"/>
  <c r="Y132" i="9"/>
  <c r="AL132" i="9"/>
  <c r="H132" i="9" s="1"/>
  <c r="P133" i="9"/>
  <c r="X133" i="9"/>
  <c r="AJ133" i="9"/>
  <c r="O134" i="9"/>
  <c r="W134" i="9"/>
  <c r="AH134" i="9"/>
  <c r="N135" i="9"/>
  <c r="V135" i="9"/>
  <c r="AF135" i="9"/>
  <c r="M136" i="9"/>
  <c r="U136" i="9"/>
  <c r="AD136" i="9"/>
  <c r="L137" i="9"/>
  <c r="T137" i="9"/>
  <c r="AB137" i="9"/>
  <c r="K138" i="9"/>
  <c r="S138" i="9"/>
  <c r="AA138" i="9"/>
  <c r="F139" i="9"/>
  <c r="R139" i="9"/>
  <c r="Z139" i="9"/>
  <c r="D140" i="9"/>
  <c r="Q140" i="9"/>
  <c r="Y140" i="9"/>
  <c r="AL140" i="9"/>
  <c r="H140" i="9" s="1"/>
  <c r="P141" i="9"/>
  <c r="X141" i="9"/>
  <c r="AJ141" i="9"/>
  <c r="O142" i="9"/>
  <c r="W142" i="9"/>
  <c r="AH142" i="9"/>
  <c r="N143" i="9"/>
  <c r="V143" i="9"/>
  <c r="AF143" i="9"/>
  <c r="M144" i="9"/>
  <c r="U144" i="9"/>
  <c r="AD144" i="9"/>
  <c r="L145" i="9"/>
  <c r="T145" i="9"/>
  <c r="AB145" i="9"/>
  <c r="K146" i="9"/>
  <c r="S146" i="9"/>
  <c r="AA146" i="9"/>
  <c r="AJ2" i="9"/>
  <c r="X2" i="9"/>
  <c r="P2" i="9"/>
  <c r="N102" i="9"/>
  <c r="AA79" i="9"/>
  <c r="V92" i="9"/>
  <c r="AL110" i="9"/>
  <c r="AB113" i="9"/>
  <c r="F116" i="9"/>
  <c r="N118" i="9"/>
  <c r="N120" i="9"/>
  <c r="L122" i="9"/>
  <c r="AA123" i="9"/>
  <c r="Q125" i="9"/>
  <c r="O127" i="9"/>
  <c r="AF128" i="9"/>
  <c r="AB130" i="9"/>
  <c r="Z132" i="9"/>
  <c r="P134" i="9"/>
  <c r="AH135" i="9"/>
  <c r="U137" i="9"/>
  <c r="AD2" i="9"/>
  <c r="T146" i="9"/>
  <c r="V145" i="9"/>
  <c r="X144" i="9"/>
  <c r="AH143" i="9"/>
  <c r="AL142" i="9"/>
  <c r="H142" i="9" s="1"/>
  <c r="F142" i="9"/>
  <c r="Q141" i="9"/>
  <c r="S140" i="9"/>
  <c r="U139" i="9"/>
  <c r="AB138" i="9"/>
  <c r="AF137" i="9"/>
  <c r="W136" i="9"/>
  <c r="P135" i="9"/>
  <c r="D134" i="9"/>
  <c r="AA132" i="9"/>
  <c r="T131" i="9"/>
  <c r="M130" i="9"/>
  <c r="AH128" i="9"/>
  <c r="X127" i="9"/>
  <c r="Q126" i="9"/>
  <c r="F125" i="9"/>
  <c r="AB123" i="9"/>
  <c r="U122" i="9"/>
  <c r="N121" i="9"/>
  <c r="AJ119" i="9"/>
  <c r="X118" i="9"/>
  <c r="AL116" i="9"/>
  <c r="H116" i="9" s="1"/>
  <c r="N115" i="9"/>
  <c r="O113" i="9"/>
  <c r="D111" i="9"/>
  <c r="AD100" i="9"/>
  <c r="W90" i="9"/>
  <c r="Q80" i="9"/>
  <c r="AF69" i="9"/>
  <c r="AG69" i="9" s="1"/>
  <c r="P48" i="9"/>
  <c r="N2" i="9"/>
  <c r="L146" i="9"/>
  <c r="W143" i="9"/>
  <c r="AA141" i="9"/>
  <c r="M139" i="9"/>
  <c r="O137" i="9"/>
  <c r="S133" i="9"/>
  <c r="AF130" i="9"/>
  <c r="D127" i="9"/>
  <c r="T124" i="9"/>
  <c r="X120" i="9"/>
  <c r="AH117" i="9"/>
  <c r="P112" i="9"/>
  <c r="AA95" i="9"/>
  <c r="AD146" i="9"/>
  <c r="M145" i="9"/>
  <c r="X142" i="9"/>
  <c r="AB140" i="9"/>
  <c r="N138" i="9"/>
  <c r="AJ135" i="9"/>
  <c r="R133" i="9"/>
  <c r="V129" i="9"/>
  <c r="AL126" i="9"/>
  <c r="H126" i="9" s="1"/>
  <c r="L123" i="9"/>
  <c r="W120" i="9"/>
  <c r="AB117" i="9"/>
  <c r="O112" i="9"/>
  <c r="Z95" i="9"/>
  <c r="T85" i="9"/>
  <c r="U2" i="9"/>
  <c r="AJ144" i="9"/>
  <c r="P143" i="9"/>
  <c r="AA140" i="9"/>
  <c r="K139" i="9"/>
  <c r="AJ136" i="9"/>
  <c r="K133" i="9"/>
  <c r="V130" i="9"/>
  <c r="Z126" i="9"/>
  <c r="L124" i="9"/>
  <c r="P120" i="9"/>
  <c r="S117" i="9"/>
  <c r="R105" i="9"/>
  <c r="N146" i="9"/>
  <c r="U145" i="9"/>
  <c r="W144" i="9"/>
  <c r="Y143" i="9"/>
  <c r="AJ142" i="9"/>
  <c r="D142" i="9"/>
  <c r="K141" i="9"/>
  <c r="R140" i="9"/>
  <c r="T139" i="9"/>
  <c r="V138" i="9"/>
  <c r="W137" i="9"/>
  <c r="P136" i="9"/>
  <c r="D135" i="9"/>
  <c r="AA133" i="9"/>
  <c r="T132" i="9"/>
  <c r="M131" i="9"/>
  <c r="AH129" i="9"/>
  <c r="X128" i="9"/>
  <c r="Q127" i="9"/>
  <c r="F126" i="9"/>
  <c r="AB124" i="9"/>
  <c r="U123" i="9"/>
  <c r="N122" i="9"/>
  <c r="AJ120" i="9"/>
  <c r="Y119" i="9"/>
  <c r="P118" i="9"/>
  <c r="X116" i="9"/>
  <c r="AF114" i="9"/>
  <c r="AF112" i="9"/>
  <c r="AB109" i="9"/>
  <c r="P98" i="9"/>
  <c r="F88" i="9"/>
  <c r="AD77" i="9"/>
  <c r="AF65" i="9"/>
  <c r="AF33" i="9"/>
  <c r="AF2" i="9"/>
  <c r="M2" i="9"/>
  <c r="AH2" i="9"/>
  <c r="M146" i="9"/>
  <c r="O145" i="9"/>
  <c r="V144" i="9"/>
  <c r="X143" i="9"/>
  <c r="Z142" i="9"/>
  <c r="AL141" i="9"/>
  <c r="F141" i="9"/>
  <c r="L140" i="9"/>
  <c r="S139" i="9"/>
  <c r="U138" i="9"/>
  <c r="V137" i="9"/>
  <c r="O136" i="9"/>
  <c r="AL134" i="9"/>
  <c r="H134" i="9" s="1"/>
  <c r="Z133" i="9"/>
  <c r="S132" i="9"/>
  <c r="L131" i="9"/>
  <c r="AF129" i="9"/>
  <c r="W128" i="9"/>
  <c r="P127" i="9"/>
  <c r="D126" i="9"/>
  <c r="AA124" i="9"/>
  <c r="T123" i="9"/>
  <c r="M122" i="9"/>
  <c r="AH120" i="9"/>
  <c r="X119" i="9"/>
  <c r="O118" i="9"/>
  <c r="U116" i="9"/>
  <c r="AD114" i="9"/>
  <c r="AD112" i="9"/>
  <c r="N109" i="9"/>
  <c r="O98" i="9"/>
  <c r="D88" i="9"/>
  <c r="AB77" i="9"/>
  <c r="AD65" i="9"/>
  <c r="Z33" i="9"/>
  <c r="AE48" i="9"/>
  <c r="AE38" i="9"/>
  <c r="AG22" i="9"/>
  <c r="AE47" i="9"/>
  <c r="AI37" i="9"/>
  <c r="F382" i="7"/>
  <c r="AG25" i="9" l="1"/>
  <c r="AE83" i="9"/>
  <c r="AK22" i="9"/>
  <c r="AI54" i="9"/>
  <c r="AG54" i="9"/>
  <c r="AK54" i="9"/>
  <c r="AG30" i="9"/>
  <c r="AG48" i="9"/>
  <c r="AM65" i="9"/>
  <c r="AK5" i="9"/>
  <c r="AI69" i="9"/>
  <c r="AE54" i="9"/>
  <c r="AG4" i="9"/>
  <c r="AG31" i="9"/>
  <c r="AE52" i="9"/>
  <c r="AK34" i="9"/>
  <c r="AI7" i="9"/>
  <c r="AM34" i="9"/>
  <c r="AI15" i="9"/>
  <c r="AK38" i="9"/>
  <c r="AG38" i="9"/>
  <c r="AI24" i="9"/>
  <c r="AG26" i="9"/>
  <c r="AE3" i="9"/>
  <c r="AG24" i="9"/>
  <c r="AG102" i="9"/>
  <c r="AM38" i="9"/>
  <c r="J38" i="9" s="1"/>
  <c r="AK26" i="9"/>
  <c r="AG5" i="9"/>
  <c r="AK28" i="9"/>
  <c r="AE6" i="9"/>
  <c r="AG49" i="9"/>
  <c r="AG60" i="9"/>
  <c r="AG21" i="9"/>
  <c r="AI3" i="9"/>
  <c r="AE24" i="9"/>
  <c r="AM26" i="9"/>
  <c r="J26" i="9" s="1"/>
  <c r="AM24" i="9"/>
  <c r="J24" i="9" s="1"/>
  <c r="AM4" i="9"/>
  <c r="J4" i="9" s="1"/>
  <c r="AG64" i="9"/>
  <c r="AI88" i="9"/>
  <c r="AI4" i="9"/>
  <c r="AI48" i="9"/>
  <c r="AE42" i="9"/>
  <c r="AK25" i="9"/>
  <c r="AE22" i="9"/>
  <c r="AE15" i="9"/>
  <c r="AI5" i="9"/>
  <c r="AM3" i="9"/>
  <c r="J3" i="9" s="1"/>
  <c r="AK102" i="9"/>
  <c r="AG46" i="9"/>
  <c r="AE11" i="9"/>
  <c r="AM99" i="9"/>
  <c r="J99" i="9" s="1"/>
  <c r="AG13" i="9"/>
  <c r="AM15" i="9"/>
  <c r="J15" i="9" s="1"/>
  <c r="AM55" i="9"/>
  <c r="J55" i="9" s="1"/>
  <c r="AG29" i="9"/>
  <c r="AE63" i="9"/>
  <c r="AE7" i="9"/>
  <c r="AK52" i="9"/>
  <c r="AI27" i="9"/>
  <c r="AK133" i="9"/>
  <c r="AK21" i="9"/>
  <c r="AE12" i="9"/>
  <c r="AK29" i="9"/>
  <c r="AM29" i="9"/>
  <c r="J29" i="9" s="1"/>
  <c r="AK119" i="9"/>
  <c r="AM119" i="9"/>
  <c r="J119" i="9" s="1"/>
  <c r="AM62" i="9"/>
  <c r="J62" i="9" s="1"/>
  <c r="AM10" i="9"/>
  <c r="J10" i="9" s="1"/>
  <c r="AE108" i="9"/>
  <c r="AG89" i="9"/>
  <c r="AK132" i="9"/>
  <c r="AK126" i="9"/>
  <c r="AM128" i="9"/>
  <c r="J128" i="9" s="1"/>
  <c r="AK146" i="9"/>
  <c r="AE141" i="9"/>
  <c r="AI126" i="9"/>
  <c r="AI123" i="9"/>
  <c r="AM115" i="9"/>
  <c r="J115" i="9" s="1"/>
  <c r="AK121" i="9"/>
  <c r="AE85" i="9"/>
  <c r="AE69" i="9"/>
  <c r="AE82" i="9"/>
  <c r="AG113" i="9"/>
  <c r="AK66" i="9"/>
  <c r="AI57" i="9"/>
  <c r="AE34" i="9"/>
  <c r="AG90" i="9"/>
  <c r="AE68" i="9"/>
  <c r="AE105" i="9"/>
  <c r="AE106" i="9"/>
  <c r="AG42" i="9"/>
  <c r="AM43" i="9"/>
  <c r="J43" i="9" s="1"/>
  <c r="AK47" i="9"/>
  <c r="AI47" i="9"/>
  <c r="AE13" i="9"/>
  <c r="AI18" i="9"/>
  <c r="AI25" i="9"/>
  <c r="AI35" i="9"/>
  <c r="AE14" i="9"/>
  <c r="AG8" i="9"/>
  <c r="AK32" i="9"/>
  <c r="AI26" i="9"/>
  <c r="AI6" i="9"/>
  <c r="AG3" i="9"/>
  <c r="AE30" i="9"/>
  <c r="AE26" i="9"/>
  <c r="AG17" i="9"/>
  <c r="AE19" i="9"/>
  <c r="AE18" i="9"/>
  <c r="AI17" i="9"/>
  <c r="AI100" i="9"/>
  <c r="AG74" i="9"/>
  <c r="AG63" i="9"/>
  <c r="AK46" i="9"/>
  <c r="AK11" i="9"/>
  <c r="AI13" i="9"/>
  <c r="AG11" i="9"/>
  <c r="AG12" i="9"/>
  <c r="AG9" i="9"/>
  <c r="AI10" i="9"/>
  <c r="AK9" i="9"/>
  <c r="AI63" i="9"/>
  <c r="AG39" i="9"/>
  <c r="AE36" i="9"/>
  <c r="AG41" i="9"/>
  <c r="AE4" i="9"/>
  <c r="AM25" i="9"/>
  <c r="J25" i="9" s="1"/>
  <c r="AI22" i="9"/>
  <c r="AI21" i="9"/>
  <c r="AK89" i="9"/>
  <c r="AI29" i="9"/>
  <c r="AI28" i="9"/>
  <c r="AG37" i="9"/>
  <c r="AI36" i="9"/>
  <c r="AM51" i="9"/>
  <c r="AK12" i="9"/>
  <c r="AM16" i="9"/>
  <c r="AM30" i="9"/>
  <c r="J30" i="9" s="1"/>
  <c r="AE28" i="9"/>
  <c r="AE39" i="9"/>
  <c r="AG36" i="9"/>
  <c r="AG114" i="9"/>
  <c r="AK95" i="9"/>
  <c r="AI61" i="9"/>
  <c r="I2" i="9"/>
  <c r="I33" i="9"/>
  <c r="AG10" i="9"/>
  <c r="AM27" i="9"/>
  <c r="J27" i="9" s="1"/>
  <c r="AI9" i="9"/>
  <c r="AE27" i="9"/>
  <c r="AM9" i="9"/>
  <c r="J9" i="9" s="1"/>
  <c r="AM5" i="9"/>
  <c r="J5" i="9" s="1"/>
  <c r="AK10" i="9"/>
  <c r="AK141" i="9"/>
  <c r="AK41" i="9"/>
  <c r="AK4" i="9"/>
  <c r="AG52" i="9"/>
  <c r="AI39" i="9"/>
  <c r="AG28" i="9"/>
  <c r="AM28" i="9"/>
  <c r="J28" i="9" s="1"/>
  <c r="AG65" i="9"/>
  <c r="AI75" i="9"/>
  <c r="AI81" i="9"/>
  <c r="AK13" i="9"/>
  <c r="AM13" i="9"/>
  <c r="J13" i="9" s="1"/>
  <c r="AM144" i="9"/>
  <c r="J144" i="9" s="1"/>
  <c r="H144" i="9"/>
  <c r="AG129" i="9"/>
  <c r="AK117" i="9"/>
  <c r="AK131" i="9"/>
  <c r="AM41" i="9"/>
  <c r="J41" i="9" s="1"/>
  <c r="H41" i="9"/>
  <c r="AM54" i="9"/>
  <c r="J54" i="9" s="1"/>
  <c r="H54" i="9"/>
  <c r="AK97" i="9"/>
  <c r="AM77" i="9"/>
  <c r="J77" i="9" s="1"/>
  <c r="AM102" i="9"/>
  <c r="H102" i="9"/>
  <c r="AE58" i="9"/>
  <c r="AE97" i="9"/>
  <c r="AE72" i="9"/>
  <c r="AG103" i="9"/>
  <c r="AI34" i="9"/>
  <c r="AE5" i="9"/>
  <c r="AI86" i="9"/>
  <c r="AK55" i="9"/>
  <c r="AM74" i="9"/>
  <c r="J74" i="9" s="1"/>
  <c r="AI80" i="9"/>
  <c r="AM69" i="9"/>
  <c r="J69" i="9" s="1"/>
  <c r="H69" i="9"/>
  <c r="AM48" i="9"/>
  <c r="J48" i="9" s="1"/>
  <c r="H48" i="9"/>
  <c r="AE70" i="9"/>
  <c r="AK7" i="9"/>
  <c r="AM89" i="9"/>
  <c r="J89" i="9" s="1"/>
  <c r="H89" i="9"/>
  <c r="AM72" i="9"/>
  <c r="J72" i="9" s="1"/>
  <c r="H72" i="9"/>
  <c r="AM95" i="9"/>
  <c r="J95" i="9" s="1"/>
  <c r="H95" i="9"/>
  <c r="AM141" i="9"/>
  <c r="J141" i="9" s="1"/>
  <c r="H141" i="9"/>
  <c r="AM110" i="9"/>
  <c r="J110" i="9" s="1"/>
  <c r="H110" i="9"/>
  <c r="AK125" i="9"/>
  <c r="AM135" i="9"/>
  <c r="J135" i="9" s="1"/>
  <c r="AM36" i="9"/>
  <c r="J36" i="9" s="1"/>
  <c r="H36" i="9"/>
  <c r="AK72" i="9"/>
  <c r="AG99" i="9"/>
  <c r="AM97" i="9"/>
  <c r="J97" i="9" s="1"/>
  <c r="H97" i="9"/>
  <c r="AK111" i="9"/>
  <c r="AM84" i="9"/>
  <c r="J84" i="9" s="1"/>
  <c r="AI90" i="9"/>
  <c r="AE80" i="9"/>
  <c r="AM52" i="9"/>
  <c r="J52" i="9" s="1"/>
  <c r="AI52" i="9"/>
  <c r="AE44" i="9"/>
  <c r="AM31" i="9"/>
  <c r="J31" i="9" s="1"/>
  <c r="G84" i="9"/>
  <c r="G59" i="9"/>
  <c r="G17" i="9"/>
  <c r="G61" i="9"/>
  <c r="G4" i="9"/>
  <c r="G38" i="9"/>
  <c r="G66" i="9"/>
  <c r="G7" i="9"/>
  <c r="G105" i="9"/>
  <c r="G113" i="9"/>
  <c r="G130" i="9"/>
  <c r="G89" i="9"/>
  <c r="G139" i="9"/>
  <c r="G83" i="9"/>
  <c r="G126" i="9"/>
  <c r="G125" i="9"/>
  <c r="G88" i="9"/>
  <c r="G145" i="9"/>
  <c r="G2" i="9"/>
  <c r="G141" i="9"/>
  <c r="G41" i="9"/>
  <c r="G24" i="9"/>
  <c r="G123" i="9"/>
  <c r="G27" i="9"/>
  <c r="G93" i="9"/>
  <c r="G46" i="9"/>
  <c r="G37" i="9"/>
  <c r="G81" i="9"/>
  <c r="G9" i="9"/>
  <c r="G99" i="9"/>
  <c r="G54" i="9"/>
  <c r="G97" i="9"/>
  <c r="G72" i="9"/>
  <c r="G87" i="9"/>
  <c r="G75" i="9"/>
  <c r="G29" i="9"/>
  <c r="G131" i="9"/>
  <c r="G124" i="9"/>
  <c r="G115" i="9"/>
  <c r="G71" i="9"/>
  <c r="G49" i="9"/>
  <c r="G15" i="9"/>
  <c r="G146" i="9"/>
  <c r="G92" i="9"/>
  <c r="G110" i="9"/>
  <c r="G143" i="9"/>
  <c r="G67" i="9"/>
  <c r="G32" i="9"/>
  <c r="G135" i="9"/>
  <c r="G19" i="9"/>
  <c r="G36" i="9"/>
  <c r="G86" i="9"/>
  <c r="G108" i="9"/>
  <c r="G52" i="9"/>
  <c r="G23" i="9"/>
  <c r="G129" i="9"/>
  <c r="G120" i="9"/>
  <c r="G136" i="9"/>
  <c r="G117" i="9"/>
  <c r="G100" i="9"/>
  <c r="G109" i="9"/>
  <c r="G73" i="9"/>
  <c r="G21" i="9"/>
  <c r="G60" i="9"/>
  <c r="G78" i="9"/>
  <c r="G63" i="9"/>
  <c r="G102" i="9"/>
  <c r="G65" i="9"/>
  <c r="G57" i="9"/>
  <c r="G95" i="9"/>
  <c r="G31" i="9"/>
  <c r="G98" i="9"/>
  <c r="G68" i="9"/>
  <c r="G116" i="9"/>
  <c r="G50" i="9"/>
  <c r="G121" i="9"/>
  <c r="G90" i="9"/>
  <c r="G25" i="9"/>
  <c r="G69" i="9"/>
  <c r="G47" i="9"/>
  <c r="G119" i="9"/>
  <c r="G45" i="9"/>
  <c r="G96" i="9"/>
  <c r="G62" i="9"/>
  <c r="G13" i="9"/>
  <c r="G10" i="9"/>
  <c r="G144" i="9"/>
  <c r="G55" i="9"/>
  <c r="G111" i="9"/>
  <c r="G8" i="9"/>
  <c r="G51" i="9"/>
  <c r="G64" i="9"/>
  <c r="G76" i="9"/>
  <c r="G132" i="9"/>
  <c r="G128" i="9"/>
  <c r="G35" i="9"/>
  <c r="G82" i="9"/>
  <c r="G127" i="9"/>
  <c r="G91" i="9"/>
  <c r="G44" i="9"/>
  <c r="G6" i="9"/>
  <c r="G33" i="9"/>
  <c r="G14" i="9"/>
  <c r="G94" i="9"/>
  <c r="G103" i="9"/>
  <c r="G112" i="9"/>
  <c r="G106" i="9"/>
  <c r="G12" i="9"/>
  <c r="G16" i="9"/>
  <c r="G22" i="9"/>
  <c r="G3" i="9"/>
  <c r="G40" i="9"/>
  <c r="G137" i="9"/>
  <c r="G20" i="9"/>
  <c r="G134" i="9"/>
  <c r="G104" i="9"/>
  <c r="G77" i="9"/>
  <c r="G58" i="9"/>
  <c r="G53" i="9"/>
  <c r="G5" i="9"/>
  <c r="G43" i="9"/>
  <c r="G80" i="9"/>
  <c r="G48" i="9"/>
  <c r="G79" i="9"/>
  <c r="G39" i="9"/>
  <c r="G140" i="9"/>
  <c r="G26" i="9"/>
  <c r="G30" i="9"/>
  <c r="G70" i="9"/>
  <c r="G34" i="9"/>
  <c r="G18" i="9"/>
  <c r="G107" i="9"/>
  <c r="G85" i="9"/>
  <c r="G74" i="9"/>
  <c r="G42" i="9"/>
  <c r="G142" i="9"/>
  <c r="G122" i="9"/>
  <c r="G11" i="9"/>
  <c r="G114" i="9"/>
  <c r="G133" i="9"/>
  <c r="G56" i="9"/>
  <c r="G28" i="9"/>
  <c r="G101" i="9"/>
  <c r="G118" i="9"/>
  <c r="G138" i="9"/>
  <c r="AG123" i="9"/>
  <c r="AM146" i="9"/>
  <c r="J146" i="9" s="1"/>
  <c r="AI125" i="9"/>
  <c r="AG91" i="9"/>
  <c r="AE91" i="9"/>
  <c r="AE31" i="9"/>
  <c r="AK136" i="9"/>
  <c r="AM114" i="9"/>
  <c r="J114" i="9" s="1"/>
  <c r="AM59" i="9"/>
  <c r="J59" i="9" s="1"/>
  <c r="AK120" i="9"/>
  <c r="AI119" i="9"/>
  <c r="AM136" i="9"/>
  <c r="AG139" i="9"/>
  <c r="AI118" i="9"/>
  <c r="AE135" i="9"/>
  <c r="AI76" i="9"/>
  <c r="AM18" i="9"/>
  <c r="J18" i="9" s="1"/>
  <c r="AE99" i="9"/>
  <c r="AG7" i="9"/>
  <c r="AE139" i="9"/>
  <c r="AE134" i="9"/>
  <c r="AG130" i="9"/>
  <c r="AG121" i="9"/>
  <c r="AK74" i="9"/>
  <c r="AK64" i="9"/>
  <c r="AG112" i="9"/>
  <c r="AK144" i="9"/>
  <c r="AE146" i="9"/>
  <c r="AE94" i="9"/>
  <c r="AM112" i="9"/>
  <c r="J112" i="9" s="1"/>
  <c r="AK105" i="9"/>
  <c r="AM11" i="9"/>
  <c r="J11" i="9" s="1"/>
  <c r="AE81" i="9"/>
  <c r="AE29" i="9"/>
  <c r="AM124" i="9"/>
  <c r="J124" i="9" s="1"/>
  <c r="AE79" i="9"/>
  <c r="AI116" i="9"/>
  <c r="AG82" i="9"/>
  <c r="AE98" i="9"/>
  <c r="AG95" i="9"/>
  <c r="AK62" i="9"/>
  <c r="AK83" i="9"/>
  <c r="AG59" i="9"/>
  <c r="AI96" i="9"/>
  <c r="AI62" i="9"/>
  <c r="AE62" i="9"/>
  <c r="AK63" i="9"/>
  <c r="AK15" i="9"/>
  <c r="E70" i="9"/>
  <c r="AE123" i="9"/>
  <c r="AM145" i="9"/>
  <c r="J145" i="9" s="1"/>
  <c r="AM109" i="9"/>
  <c r="AM107" i="9"/>
  <c r="AG79" i="9"/>
  <c r="AM40" i="9"/>
  <c r="AK99" i="9"/>
  <c r="AI14" i="9"/>
  <c r="AK84" i="9"/>
  <c r="AE8" i="9"/>
  <c r="AE57" i="9"/>
  <c r="AI73" i="9"/>
  <c r="AG70" i="9"/>
  <c r="AE86" i="9"/>
  <c r="AK59" i="9"/>
  <c r="AI53" i="9"/>
  <c r="AK31" i="9"/>
  <c r="AM8" i="9"/>
  <c r="J8" i="9" s="1"/>
  <c r="AM58" i="9"/>
  <c r="J58" i="9" s="1"/>
  <c r="AK20" i="9"/>
  <c r="AG14" i="9"/>
  <c r="AG16" i="9"/>
  <c r="AM19" i="9"/>
  <c r="J19" i="9" s="1"/>
  <c r="AG15" i="9"/>
  <c r="AI107" i="9"/>
  <c r="AM61" i="9"/>
  <c r="J61" i="9" s="1"/>
  <c r="AK61" i="9"/>
  <c r="AM45" i="9"/>
  <c r="J45" i="9" s="1"/>
  <c r="E21" i="9"/>
  <c r="AK100" i="9"/>
  <c r="AE46" i="9"/>
  <c r="AI117" i="9"/>
  <c r="AE55" i="9"/>
  <c r="AM23" i="9"/>
  <c r="AI46" i="9"/>
  <c r="AG62" i="9"/>
  <c r="AK40" i="9"/>
  <c r="AE87" i="9"/>
  <c r="AK124" i="9"/>
  <c r="AE90" i="9"/>
  <c r="AM86" i="9"/>
  <c r="J86" i="9" s="1"/>
  <c r="AI141" i="9"/>
  <c r="AE112" i="9"/>
  <c r="AE40" i="9"/>
  <c r="AE114" i="9"/>
  <c r="AG127" i="9"/>
  <c r="AK67" i="9"/>
  <c r="AI132" i="9"/>
  <c r="AM46" i="9"/>
  <c r="J46" i="9" s="1"/>
  <c r="AK122" i="9"/>
  <c r="AM113" i="9"/>
  <c r="J113" i="9" s="1"/>
  <c r="AI93" i="9"/>
  <c r="AE137" i="9"/>
  <c r="AG44" i="9"/>
  <c r="AM44" i="9"/>
  <c r="J44" i="9" s="1"/>
  <c r="AM100" i="9"/>
  <c r="J100" i="9" s="1"/>
  <c r="AK80" i="9"/>
  <c r="AG80" i="9"/>
  <c r="AK96" i="9"/>
  <c r="AG93" i="9"/>
  <c r="AI33" i="9"/>
  <c r="AK33" i="9"/>
  <c r="AM33" i="9"/>
  <c r="J33" i="9" s="1"/>
  <c r="AM32" i="9"/>
  <c r="J32" i="9" s="1"/>
  <c r="AK57" i="9"/>
  <c r="AI20" i="9"/>
  <c r="AM35" i="9"/>
  <c r="J35" i="9" s="1"/>
  <c r="AK6" i="9"/>
  <c r="AE49" i="9"/>
  <c r="AI128" i="9"/>
  <c r="E142" i="9"/>
  <c r="E139" i="9"/>
  <c r="E143" i="9"/>
  <c r="E144" i="9"/>
  <c r="E110" i="9"/>
  <c r="E2" i="9"/>
  <c r="E53" i="9"/>
  <c r="E115" i="9"/>
  <c r="E4" i="9"/>
  <c r="E113" i="9"/>
  <c r="E134" i="9"/>
  <c r="E89" i="9"/>
  <c r="E116" i="9"/>
  <c r="E92" i="9"/>
  <c r="E133" i="9"/>
  <c r="E79" i="9"/>
  <c r="E6" i="9"/>
  <c r="E29" i="9"/>
  <c r="AK68" i="9"/>
  <c r="AK18" i="9"/>
  <c r="AE16" i="9"/>
  <c r="AI16" i="9"/>
  <c r="AG118" i="9"/>
  <c r="AE118" i="9"/>
  <c r="AM6" i="9"/>
  <c r="J6" i="9" s="1"/>
  <c r="E111" i="9"/>
  <c r="AG132" i="9"/>
  <c r="AK142" i="9"/>
  <c r="AE129" i="9"/>
  <c r="AE59" i="9"/>
  <c r="AM56" i="9"/>
  <c r="J56" i="9" s="1"/>
  <c r="AI104" i="9"/>
  <c r="AE32" i="9"/>
  <c r="AG50" i="9"/>
  <c r="AE50" i="9"/>
  <c r="AK50" i="9"/>
  <c r="AK56" i="9"/>
  <c r="AI56" i="9"/>
  <c r="AE20" i="9"/>
  <c r="AM14" i="9"/>
  <c r="J14" i="9" s="1"/>
  <c r="AG68" i="9"/>
  <c r="E102" i="9"/>
  <c r="AG137" i="9"/>
  <c r="AG134" i="9"/>
  <c r="AG23" i="9"/>
  <c r="AI137" i="9"/>
  <c r="AK113" i="9"/>
  <c r="AE23" i="9"/>
  <c r="AI23" i="9"/>
  <c r="AI8" i="9"/>
  <c r="AK82" i="9"/>
  <c r="E10" i="9"/>
  <c r="AG84" i="9"/>
  <c r="AE93" i="9"/>
  <c r="AG96" i="9"/>
  <c r="AM20" i="9"/>
  <c r="J20" i="9" s="1"/>
  <c r="AI2" i="9"/>
  <c r="AI103" i="9"/>
  <c r="AI32" i="9"/>
  <c r="AI45" i="9"/>
  <c r="AE64" i="9"/>
  <c r="E59" i="9"/>
  <c r="AI66" i="9"/>
  <c r="AE56" i="9"/>
  <c r="AG6" i="9"/>
  <c r="AI44" i="9"/>
  <c r="AK86" i="9"/>
  <c r="AM53" i="9"/>
  <c r="J53" i="9" s="1"/>
  <c r="AM82" i="9"/>
  <c r="J82" i="9" s="1"/>
  <c r="AI82" i="9"/>
  <c r="AK77" i="9"/>
  <c r="AI85" i="9"/>
  <c r="AI120" i="9"/>
  <c r="AI130" i="9"/>
  <c r="AE130" i="9"/>
  <c r="AI71" i="9"/>
  <c r="AM90" i="9"/>
  <c r="J90" i="9" s="1"/>
  <c r="AE33" i="9"/>
  <c r="AM118" i="9"/>
  <c r="J118" i="9" s="1"/>
  <c r="AK16" i="9"/>
  <c r="AM66" i="9"/>
  <c r="J66" i="9" s="1"/>
  <c r="AK23" i="9"/>
  <c r="AG100" i="9"/>
  <c r="E80" i="9"/>
  <c r="AE73" i="9"/>
  <c r="AG73" i="9"/>
  <c r="AK49" i="9"/>
  <c r="AI49" i="9"/>
  <c r="AM49" i="9"/>
  <c r="J49" i="9" s="1"/>
  <c r="AE17" i="9"/>
  <c r="AK17" i="9"/>
  <c r="AM17" i="9"/>
  <c r="J17" i="9" s="1"/>
  <c r="AI111" i="9"/>
  <c r="AG104" i="9"/>
  <c r="AE104" i="9"/>
  <c r="AE107" i="9"/>
  <c r="AG107" i="9"/>
  <c r="AK88" i="9"/>
  <c r="AM88" i="9"/>
  <c r="J88" i="9" s="1"/>
  <c r="AG66" i="9"/>
  <c r="AK8" i="9"/>
  <c r="AI129" i="9"/>
  <c r="AM139" i="9"/>
  <c r="J139" i="9" s="1"/>
  <c r="AI135" i="9"/>
  <c r="AI145" i="9"/>
  <c r="AM63" i="9"/>
  <c r="AE128" i="9"/>
  <c r="AM68" i="9"/>
  <c r="J68" i="9" s="1"/>
  <c r="AM123" i="9"/>
  <c r="J123" i="9" s="1"/>
  <c r="AK116" i="9"/>
  <c r="AM131" i="9"/>
  <c r="J131" i="9" s="1"/>
  <c r="AK129" i="9"/>
  <c r="AG126" i="9"/>
  <c r="AM73" i="9"/>
  <c r="J73" i="9" s="1"/>
  <c r="AI124" i="9"/>
  <c r="AK143" i="9"/>
  <c r="AM143" i="9"/>
  <c r="J143" i="9" s="1"/>
  <c r="AM126" i="9"/>
  <c r="J126" i="9" s="1"/>
  <c r="AG2" i="9"/>
  <c r="AI146" i="9"/>
  <c r="AM2" i="9"/>
  <c r="J2" i="9" s="1"/>
  <c r="AM96" i="9"/>
  <c r="AM137" i="9"/>
  <c r="J137" i="9" s="1"/>
  <c r="AE133" i="9"/>
  <c r="AI121" i="9"/>
  <c r="AK71" i="9"/>
  <c r="AK139" i="9"/>
  <c r="AK107" i="9"/>
  <c r="AG111" i="9"/>
  <c r="AM57" i="9"/>
  <c r="J57" i="9" s="1"/>
  <c r="AE117" i="9"/>
  <c r="AG71" i="9"/>
  <c r="AG128" i="9"/>
  <c r="AG143" i="9"/>
  <c r="AE120" i="9"/>
  <c r="AK135" i="9"/>
  <c r="AE100" i="9"/>
  <c r="AM132" i="9"/>
  <c r="J132" i="9" s="1"/>
  <c r="AK130" i="9"/>
  <c r="AE143" i="9"/>
  <c r="AK44" i="9"/>
  <c r="AG122" i="9"/>
  <c r="AE116" i="9"/>
  <c r="AK140" i="9"/>
  <c r="AG120" i="9"/>
  <c r="AI138" i="9"/>
  <c r="AM120" i="9"/>
  <c r="J120" i="9" s="1"/>
  <c r="AI114" i="9"/>
  <c r="AG98" i="9"/>
  <c r="AK90" i="9"/>
  <c r="AG58" i="9"/>
  <c r="AK104" i="9"/>
  <c r="AG97" i="9"/>
  <c r="AI19" i="9"/>
  <c r="AM134" i="9"/>
  <c r="J134" i="9" s="1"/>
  <c r="AG33" i="9"/>
  <c r="AG85" i="9"/>
  <c r="AE131" i="9"/>
  <c r="AI140" i="9"/>
  <c r="AE2" i="9"/>
  <c r="AM140" i="9"/>
  <c r="J140" i="9" s="1"/>
  <c r="AE138" i="9"/>
  <c r="AG135" i="9"/>
  <c r="AE84" i="9"/>
  <c r="AE121" i="9"/>
  <c r="AG136" i="9"/>
  <c r="AI133" i="9"/>
  <c r="AE110" i="9"/>
  <c r="AG116" i="9"/>
  <c r="AE126" i="9"/>
  <c r="AG115" i="9"/>
  <c r="AM111" i="9"/>
  <c r="J111" i="9" s="1"/>
  <c r="AK94" i="9"/>
  <c r="AK73" i="9"/>
  <c r="AM129" i="9"/>
  <c r="J129" i="9" s="1"/>
  <c r="AK127" i="9"/>
  <c r="AG124" i="9"/>
  <c r="AK112" i="9"/>
  <c r="AK98" i="9"/>
  <c r="AK78" i="9"/>
  <c r="AK145" i="9"/>
  <c r="AE140" i="9"/>
  <c r="E65" i="9"/>
  <c r="AM125" i="9"/>
  <c r="J125" i="9" s="1"/>
  <c r="AI122" i="9"/>
  <c r="AM117" i="9"/>
  <c r="J117" i="9" s="1"/>
  <c r="AI113" i="9"/>
  <c r="AM105" i="9"/>
  <c r="AK92" i="9"/>
  <c r="AM71" i="9"/>
  <c r="J71" i="9" s="1"/>
  <c r="AM94" i="9"/>
  <c r="J94" i="9" s="1"/>
  <c r="AI68" i="9"/>
  <c r="AM106" i="9"/>
  <c r="J106" i="9" s="1"/>
  <c r="AI99" i="9"/>
  <c r="AI79" i="9"/>
  <c r="AK60" i="9"/>
  <c r="AG43" i="9"/>
  <c r="AE111" i="9"/>
  <c r="AI74" i="9"/>
  <c r="AE61" i="9"/>
  <c r="AM104" i="9"/>
  <c r="J104" i="9" s="1"/>
  <c r="AI97" i="9"/>
  <c r="AG77" i="9"/>
  <c r="AK114" i="9"/>
  <c r="AM70" i="9"/>
  <c r="J70" i="9" s="1"/>
  <c r="AM93" i="9"/>
  <c r="AM91" i="9"/>
  <c r="J91" i="9" s="1"/>
  <c r="AG88" i="9"/>
  <c r="AK70" i="9"/>
  <c r="AG67" i="9"/>
  <c r="AK14" i="9"/>
  <c r="AK42" i="9"/>
  <c r="AK109" i="9"/>
  <c r="AG94" i="9"/>
  <c r="AK76" i="9"/>
  <c r="AE71" i="9"/>
  <c r="AE95" i="9"/>
  <c r="AI92" i="9"/>
  <c r="AI72" i="9"/>
  <c r="AE65" i="9"/>
  <c r="AM47" i="9"/>
  <c r="J47" i="9" s="1"/>
  <c r="AI58" i="9"/>
  <c r="AM12" i="9"/>
  <c r="AM7" i="9"/>
  <c r="AG45" i="9"/>
  <c r="AI11" i="9"/>
  <c r="AK134" i="9"/>
  <c r="AI144" i="9"/>
  <c r="AG141" i="9"/>
  <c r="AK123" i="9"/>
  <c r="AI115" i="9"/>
  <c r="AK2" i="9"/>
  <c r="AE142" i="9"/>
  <c r="AI139" i="9"/>
  <c r="AM121" i="9"/>
  <c r="J121" i="9" s="1"/>
  <c r="AE119" i="9"/>
  <c r="AK137" i="9"/>
  <c r="AE132" i="9"/>
  <c r="AE113" i="9"/>
  <c r="AE101" i="9"/>
  <c r="AM80" i="9"/>
  <c r="J80" i="9" s="1"/>
  <c r="AE76" i="9"/>
  <c r="AM78" i="9"/>
  <c r="J78" i="9" s="1"/>
  <c r="AI83" i="9"/>
  <c r="AK58" i="9"/>
  <c r="AM39" i="9"/>
  <c r="J39" i="9" s="1"/>
  <c r="AK106" i="9"/>
  <c r="AE43" i="9"/>
  <c r="AG117" i="9"/>
  <c r="AG109" i="9"/>
  <c r="AI55" i="9"/>
  <c r="AM75" i="9"/>
  <c r="AE103" i="9"/>
  <c r="AG105" i="9"/>
  <c r="AG83" i="9"/>
  <c r="AE66" i="9"/>
  <c r="AG57" i="9"/>
  <c r="AG35" i="9"/>
  <c r="AI106" i="9"/>
  <c r="AI101" i="9"/>
  <c r="AE96" i="9"/>
  <c r="E120" i="9"/>
  <c r="AG81" i="9"/>
  <c r="AI78" i="9"/>
  <c r="AE89" i="9"/>
  <c r="AG86" i="9"/>
  <c r="AI42" i="9"/>
  <c r="AE21" i="9"/>
  <c r="AI109" i="9"/>
  <c r="AI84" i="9"/>
  <c r="AI64" i="9"/>
  <c r="AM60" i="9"/>
  <c r="J60" i="9" s="1"/>
  <c r="AI50" i="9"/>
  <c r="AK37" i="9"/>
  <c r="AK43" i="9"/>
  <c r="AK45" i="9"/>
  <c r="AG20" i="9"/>
  <c r="AG27" i="9"/>
  <c r="AG53" i="9"/>
  <c r="AM133" i="9"/>
  <c r="J133" i="9" s="1"/>
  <c r="AM138" i="9"/>
  <c r="AG133" i="9"/>
  <c r="AK118" i="9"/>
  <c r="AI110" i="9"/>
  <c r="AI134" i="9"/>
  <c r="AE115" i="9"/>
  <c r="AE124" i="9"/>
  <c r="AI112" i="9"/>
  <c r="AI98" i="9"/>
  <c r="AM101" i="9"/>
  <c r="J101" i="9" s="1"/>
  <c r="AK36" i="9"/>
  <c r="AI105" i="9"/>
  <c r="AG34" i="9"/>
  <c r="AK39" i="9"/>
  <c r="AE74" i="9"/>
  <c r="AM98" i="9"/>
  <c r="J98" i="9" s="1"/>
  <c r="AI95" i="9"/>
  <c r="AG72" i="9"/>
  <c r="AG32" i="9"/>
  <c r="AK93" i="9"/>
  <c r="AE88" i="9"/>
  <c r="AI70" i="9"/>
  <c r="AE67" i="9"/>
  <c r="AK51" i="9"/>
  <c r="AK81" i="9"/>
  <c r="AG78" i="9"/>
  <c r="AI40" i="9"/>
  <c r="AE35" i="9"/>
  <c r="AM103" i="9"/>
  <c r="J103" i="9" s="1"/>
  <c r="AK65" i="9"/>
  <c r="AG56" i="9"/>
  <c r="AK3" i="9"/>
  <c r="AK30" i="9"/>
  <c r="AG51" i="9"/>
  <c r="AK19" i="9"/>
  <c r="AE10" i="9"/>
  <c r="AK53" i="9"/>
  <c r="AM50" i="9"/>
  <c r="J50" i="9" s="1"/>
  <c r="AG18" i="9"/>
  <c r="AE102" i="9"/>
  <c r="AI31" i="9"/>
  <c r="AM42" i="9"/>
  <c r="AM22" i="9"/>
  <c r="J22" i="9" s="1"/>
  <c r="AE41" i="9"/>
  <c r="AI38" i="9"/>
  <c r="AG19" i="9"/>
  <c r="AG61" i="9"/>
  <c r="AI67" i="9"/>
  <c r="AI91" i="9"/>
  <c r="AM85" i="9"/>
  <c r="J85" i="9" s="1"/>
  <c r="AE136" i="9"/>
  <c r="AI127" i="9"/>
  <c r="E48" i="9"/>
  <c r="E39" i="9"/>
  <c r="E24" i="9"/>
  <c r="E55" i="9"/>
  <c r="E98" i="9"/>
  <c r="E26" i="9"/>
  <c r="E75" i="9"/>
  <c r="E94" i="9"/>
  <c r="E20" i="9"/>
  <c r="E73" i="9"/>
  <c r="E46" i="9"/>
  <c r="E107" i="9"/>
  <c r="E81" i="9"/>
  <c r="E50" i="9"/>
  <c r="E105" i="9"/>
  <c r="E93" i="9"/>
  <c r="E56" i="9"/>
  <c r="E128" i="9"/>
  <c r="AE145" i="9"/>
  <c r="AK79" i="9"/>
  <c r="AE92" i="9"/>
  <c r="AG131" i="9"/>
  <c r="AG119" i="9"/>
  <c r="AE25" i="9"/>
  <c r="AI94" i="9"/>
  <c r="AE125" i="9"/>
  <c r="AG47" i="9"/>
  <c r="AM130" i="9"/>
  <c r="J130" i="9" s="1"/>
  <c r="AG142" i="9"/>
  <c r="AM92" i="9"/>
  <c r="AM108" i="9"/>
  <c r="J108" i="9" s="1"/>
  <c r="AM81" i="9"/>
  <c r="J81" i="9" s="1"/>
  <c r="AG145" i="9"/>
  <c r="E51" i="9"/>
  <c r="E85" i="9"/>
  <c r="E43" i="9"/>
  <c r="E8" i="9"/>
  <c r="E124" i="9"/>
  <c r="E42" i="9"/>
  <c r="E12" i="9"/>
  <c r="AK110" i="9"/>
  <c r="AE9" i="9"/>
  <c r="AI89" i="9"/>
  <c r="AM76" i="9"/>
  <c r="J76" i="9" s="1"/>
  <c r="AI142" i="9"/>
  <c r="AK87" i="9"/>
  <c r="AM87" i="9"/>
  <c r="J87" i="9" s="1"/>
  <c r="AK75" i="9"/>
  <c r="AG55" i="9"/>
  <c r="AK101" i="9"/>
  <c r="AI136" i="9"/>
  <c r="AK91" i="9"/>
  <c r="AE75" i="9"/>
  <c r="AK138" i="9"/>
  <c r="E47" i="9"/>
  <c r="E16" i="9"/>
  <c r="E61" i="9"/>
  <c r="E86" i="9"/>
  <c r="E108" i="9"/>
  <c r="E28" i="9"/>
  <c r="E129" i="9"/>
  <c r="E118" i="9"/>
  <c r="E83" i="9"/>
  <c r="E96" i="9"/>
  <c r="E117" i="9"/>
  <c r="E91" i="9"/>
  <c r="E90" i="9"/>
  <c r="E88" i="9"/>
  <c r="E132" i="9"/>
  <c r="E127" i="9"/>
  <c r="E23" i="9"/>
  <c r="E136" i="9"/>
  <c r="AG101" i="9"/>
  <c r="AI60" i="9"/>
  <c r="AM79" i="9"/>
  <c r="J79" i="9" s="1"/>
  <c r="AG92" i="9"/>
  <c r="AE127" i="9"/>
  <c r="AI77" i="9"/>
  <c r="AG87" i="9"/>
  <c r="AE78" i="9"/>
  <c r="AE109" i="9"/>
  <c r="AK85" i="9"/>
  <c r="AM21" i="9"/>
  <c r="J21" i="9" s="1"/>
  <c r="AE144" i="9"/>
  <c r="AM37" i="9"/>
  <c r="J37" i="9" s="1"/>
  <c r="AM122" i="9"/>
  <c r="AG106" i="9"/>
  <c r="AK108" i="9"/>
  <c r="AG138" i="9"/>
  <c r="E57" i="9"/>
  <c r="E14" i="9"/>
  <c r="E138" i="9"/>
  <c r="E72" i="9"/>
  <c r="E35" i="9"/>
  <c r="E9" i="9"/>
  <c r="E141" i="9"/>
  <c r="E62" i="9"/>
  <c r="E122" i="9"/>
  <c r="E95" i="9"/>
  <c r="AK115" i="9"/>
  <c r="AM67" i="9"/>
  <c r="J67" i="9" s="1"/>
  <c r="AE51" i="9"/>
  <c r="AG76" i="9"/>
  <c r="AI51" i="9"/>
  <c r="AI30" i="9"/>
  <c r="AI87" i="9"/>
  <c r="AI12" i="9"/>
  <c r="AG144" i="9"/>
  <c r="AG146" i="9"/>
  <c r="AI108" i="9"/>
  <c r="AG110" i="9"/>
  <c r="AI143" i="9"/>
  <c r="AK128" i="9"/>
  <c r="AK35" i="9"/>
  <c r="E30" i="9"/>
  <c r="E67" i="9"/>
  <c r="E22" i="9"/>
  <c r="E140" i="9"/>
  <c r="E146" i="9"/>
  <c r="E18" i="9"/>
  <c r="E33" i="9"/>
  <c r="E38" i="9"/>
  <c r="E131" i="9"/>
  <c r="E25" i="9"/>
  <c r="E76" i="9"/>
  <c r="E54" i="9"/>
  <c r="E36" i="9"/>
  <c r="E13" i="9"/>
  <c r="E77" i="9"/>
  <c r="E100" i="9"/>
  <c r="E7" i="9"/>
  <c r="AI43" i="9"/>
  <c r="AM64" i="9"/>
  <c r="J64" i="9" s="1"/>
  <c r="E135" i="9"/>
  <c r="E17" i="9"/>
  <c r="E27" i="9"/>
  <c r="E66" i="9"/>
  <c r="E49" i="9"/>
  <c r="E130" i="9"/>
  <c r="E3" i="9"/>
  <c r="E58" i="9"/>
  <c r="E63" i="9"/>
  <c r="E125" i="9"/>
  <c r="E44" i="9"/>
  <c r="E41" i="9"/>
  <c r="E11" i="9"/>
  <c r="E78" i="9"/>
  <c r="E32" i="9"/>
  <c r="E68" i="9"/>
  <c r="E104" i="9"/>
  <c r="E119" i="9"/>
  <c r="AG75" i="9"/>
  <c r="AE77" i="9"/>
  <c r="AG125" i="9"/>
  <c r="AM142" i="9"/>
  <c r="J142" i="9" s="1"/>
  <c r="AG140" i="9"/>
  <c r="E45" i="9"/>
  <c r="E87" i="9"/>
  <c r="E37" i="9"/>
  <c r="E103" i="9"/>
  <c r="E121" i="9"/>
  <c r="E137" i="9"/>
  <c r="E99" i="9"/>
  <c r="E101" i="9"/>
  <c r="E123" i="9"/>
  <c r="E74" i="9"/>
  <c r="E5" i="9"/>
  <c r="E126" i="9"/>
  <c r="E40" i="9"/>
  <c r="E114" i="9"/>
  <c r="AK24" i="9"/>
  <c r="AI131" i="9"/>
  <c r="AE60" i="9"/>
  <c r="AM127" i="9"/>
  <c r="J127" i="9" s="1"/>
  <c r="AI65" i="9"/>
  <c r="AM83" i="9"/>
  <c r="AG108" i="9"/>
  <c r="AM116" i="9"/>
  <c r="J116" i="9" s="1"/>
  <c r="AE122" i="9"/>
  <c r="E112" i="9"/>
  <c r="E34" i="9"/>
  <c r="E60" i="9"/>
  <c r="E69" i="9"/>
  <c r="E15" i="9"/>
  <c r="E109" i="9"/>
  <c r="E97" i="9"/>
  <c r="E106" i="9"/>
  <c r="E145" i="9"/>
  <c r="E19" i="9"/>
  <c r="E84" i="9"/>
  <c r="E64" i="9"/>
  <c r="E71" i="9"/>
  <c r="E31" i="9"/>
  <c r="E52" i="9"/>
  <c r="E82" i="9"/>
  <c r="AK48" i="9"/>
  <c r="J65" i="9"/>
  <c r="J34" i="9"/>
  <c r="I116" i="9" l="1"/>
  <c r="I59" i="9"/>
  <c r="I63" i="9"/>
  <c r="I68" i="9"/>
  <c r="J16" i="9"/>
  <c r="J51" i="9"/>
  <c r="I84" i="9"/>
  <c r="I78" i="9"/>
  <c r="J107" i="9"/>
  <c r="I38" i="9"/>
  <c r="I10" i="9"/>
  <c r="I113" i="9"/>
  <c r="I123" i="9"/>
  <c r="I34" i="9"/>
  <c r="I77" i="9"/>
  <c r="I131" i="9"/>
  <c r="J136" i="9"/>
  <c r="I144" i="9"/>
  <c r="I143" i="9"/>
  <c r="I97" i="9"/>
  <c r="I14" i="9"/>
  <c r="I139" i="9"/>
  <c r="I108" i="9"/>
  <c r="I119" i="9"/>
  <c r="I48" i="9"/>
  <c r="I49" i="9"/>
  <c r="I64" i="9"/>
  <c r="I99" i="9"/>
  <c r="I76" i="9"/>
  <c r="I130" i="9"/>
  <c r="I36" i="9"/>
  <c r="I9" i="9"/>
  <c r="I42" i="9"/>
  <c r="I18" i="9"/>
  <c r="I90" i="9"/>
  <c r="I145" i="9"/>
  <c r="I140" i="9"/>
  <c r="I6" i="9"/>
  <c r="I19" i="9"/>
  <c r="I71" i="9"/>
  <c r="I104" i="9"/>
  <c r="I8" i="9"/>
  <c r="I31" i="9"/>
  <c r="I29" i="9"/>
  <c r="I81" i="9"/>
  <c r="I141" i="9"/>
  <c r="I3" i="9"/>
  <c r="I26" i="9"/>
  <c r="I106" i="9"/>
  <c r="I121" i="9"/>
  <c r="I100" i="9"/>
  <c r="I88" i="9"/>
  <c r="I105" i="9"/>
  <c r="I23" i="9"/>
  <c r="I109" i="9"/>
  <c r="I12" i="9"/>
  <c r="I4" i="9"/>
  <c r="I20" i="9"/>
  <c r="I80" i="9"/>
  <c r="I61" i="9"/>
  <c r="I92" i="9"/>
  <c r="I146" i="9"/>
  <c r="I11" i="9"/>
  <c r="I17" i="9"/>
  <c r="I127" i="9"/>
  <c r="I134" i="9"/>
  <c r="I41" i="9"/>
  <c r="I133" i="9"/>
  <c r="I73" i="9"/>
  <c r="I79" i="9"/>
  <c r="I50" i="9"/>
  <c r="I135" i="9"/>
  <c r="I115" i="9"/>
  <c r="I138" i="9"/>
  <c r="I128" i="9"/>
  <c r="I65" i="9"/>
  <c r="I75" i="9"/>
  <c r="I37" i="9"/>
  <c r="I28" i="9"/>
  <c r="I53" i="9"/>
  <c r="I111" i="9"/>
  <c r="I122" i="9"/>
  <c r="I70" i="9"/>
  <c r="I117" i="9"/>
  <c r="I125" i="9"/>
  <c r="I7" i="9"/>
  <c r="I74" i="9"/>
  <c r="I30" i="9"/>
  <c r="I96" i="9"/>
  <c r="I27" i="9"/>
  <c r="I51" i="9"/>
  <c r="I101" i="9"/>
  <c r="I45" i="9"/>
  <c r="I57" i="9"/>
  <c r="I110" i="9"/>
  <c r="I44" i="9"/>
  <c r="I132" i="9"/>
  <c r="I137" i="9"/>
  <c r="I47" i="9"/>
  <c r="I86" i="9"/>
  <c r="I103" i="9"/>
  <c r="I69" i="9"/>
  <c r="I24" i="9"/>
  <c r="I35" i="9"/>
  <c r="I94" i="9"/>
  <c r="I25" i="9"/>
  <c r="I60" i="9"/>
  <c r="I15" i="9"/>
  <c r="I114" i="9"/>
  <c r="I102" i="9"/>
  <c r="I32" i="9"/>
  <c r="I124" i="9"/>
  <c r="I142" i="9"/>
  <c r="I118" i="9"/>
  <c r="I87" i="9"/>
  <c r="I46" i="9"/>
  <c r="I39" i="9"/>
  <c r="I22" i="9"/>
  <c r="I85" i="9"/>
  <c r="I82" i="9"/>
  <c r="I40" i="9"/>
  <c r="I98" i="9"/>
  <c r="I136" i="9"/>
  <c r="I126" i="9"/>
  <c r="I66" i="9"/>
  <c r="I52" i="9"/>
  <c r="I58" i="9"/>
  <c r="I54" i="9"/>
  <c r="I89" i="9"/>
  <c r="I107" i="9"/>
  <c r="I55" i="9"/>
  <c r="I120" i="9"/>
  <c r="I67" i="9"/>
  <c r="I91" i="9"/>
  <c r="I112" i="9"/>
  <c r="I62" i="9"/>
  <c r="I21" i="9"/>
  <c r="I72" i="9"/>
  <c r="I93" i="9"/>
  <c r="I56" i="9"/>
  <c r="I16" i="9"/>
  <c r="I5" i="9"/>
  <c r="I43" i="9"/>
  <c r="I13" i="9"/>
  <c r="I95" i="9"/>
  <c r="I129" i="9"/>
  <c r="I83" i="9"/>
  <c r="J93" i="9"/>
  <c r="J102" i="9"/>
  <c r="J12" i="9"/>
  <c r="J40" i="9"/>
  <c r="J63" i="9"/>
  <c r="J109" i="9"/>
  <c r="J105" i="9"/>
  <c r="J83" i="9"/>
  <c r="J23" i="9"/>
  <c r="J42" i="9"/>
  <c r="J96" i="9"/>
  <c r="J7" i="9"/>
  <c r="J138" i="9"/>
  <c r="J122" i="9"/>
  <c r="J92" i="9"/>
  <c r="J75" i="9"/>
</calcChain>
</file>

<file path=xl/sharedStrings.xml><?xml version="1.0" encoding="utf-8"?>
<sst xmlns="http://schemas.openxmlformats.org/spreadsheetml/2006/main" count="5224" uniqueCount="2275">
  <si>
    <t>Выборы Президента Российской Федерации</t>
  </si>
  <si>
    <t>Дата голосования: 04.03.2012</t>
  </si>
  <si>
    <t>Наименование Избирательной комиссии:    Территория за пределами РФ</t>
  </si>
  <si>
    <t>Сводная таблица итогов голосования</t>
  </si>
  <si>
    <t>Число участковых избирательных комиссий</t>
  </si>
  <si>
    <t>378</t>
  </si>
  <si>
    <t>Число участковых избирательных комиссий, приступивших к передаче сведений</t>
  </si>
  <si>
    <t>Сумма</t>
  </si>
  <si>
    <t>УИК №5001</t>
  </si>
  <si>
    <t>УИК №5002</t>
  </si>
  <si>
    <t>УИК №5003</t>
  </si>
  <si>
    <t>УИК №5004</t>
  </si>
  <si>
    <t>УИК №5005</t>
  </si>
  <si>
    <t>УИК №5006</t>
  </si>
  <si>
    <t>УИК №5007</t>
  </si>
  <si>
    <t>УИК №5008</t>
  </si>
  <si>
    <t>УИК №5009</t>
  </si>
  <si>
    <t>УИК №5010</t>
  </si>
  <si>
    <t>УИК №5011</t>
  </si>
  <si>
    <t>УИК №5012</t>
  </si>
  <si>
    <t>УИК №5013</t>
  </si>
  <si>
    <t>УИК №5014</t>
  </si>
  <si>
    <t>УИК №5015</t>
  </si>
  <si>
    <t>УИК №5016</t>
  </si>
  <si>
    <t>УИК №5017</t>
  </si>
  <si>
    <t>УИК №5018</t>
  </si>
  <si>
    <t>УИК №5019</t>
  </si>
  <si>
    <t>УИК №5020</t>
  </si>
  <si>
    <t>УИК №5021</t>
  </si>
  <si>
    <t>УИК №5022</t>
  </si>
  <si>
    <t>УИК №5023</t>
  </si>
  <si>
    <t>УИК №5024</t>
  </si>
  <si>
    <t>УИК №5025</t>
  </si>
  <si>
    <t>УИК №5026</t>
  </si>
  <si>
    <t>УИК №5027</t>
  </si>
  <si>
    <t>УИК №5028</t>
  </si>
  <si>
    <t>УИК №5029</t>
  </si>
  <si>
    <t>УИК №5030</t>
  </si>
  <si>
    <t>УИК №5031</t>
  </si>
  <si>
    <t>УИК №5032</t>
  </si>
  <si>
    <t>УИК №5033</t>
  </si>
  <si>
    <t>УИК №5034</t>
  </si>
  <si>
    <t>УИК №5035</t>
  </si>
  <si>
    <t>УИК №5036</t>
  </si>
  <si>
    <t>УИК №5037</t>
  </si>
  <si>
    <t>УИК №5038</t>
  </si>
  <si>
    <t>УИК №5039</t>
  </si>
  <si>
    <t>УИК №5040</t>
  </si>
  <si>
    <t>УИК №5041</t>
  </si>
  <si>
    <t>УИК №5042</t>
  </si>
  <si>
    <t>УИК №5043</t>
  </si>
  <si>
    <t>УИК №5044</t>
  </si>
  <si>
    <t>УИК №5045</t>
  </si>
  <si>
    <t>УИК №5046</t>
  </si>
  <si>
    <t>УИК №5047</t>
  </si>
  <si>
    <t>УИК №5049</t>
  </si>
  <si>
    <t>УИК №5050</t>
  </si>
  <si>
    <t>УИК №5051</t>
  </si>
  <si>
    <t>УИК №5052</t>
  </si>
  <si>
    <t>УИК №5053</t>
  </si>
  <si>
    <t>УИК №5054</t>
  </si>
  <si>
    <t>УИК №5055</t>
  </si>
  <si>
    <t>УИК №5056</t>
  </si>
  <si>
    <t>УИК №5057</t>
  </si>
  <si>
    <t>УИК №5058</t>
  </si>
  <si>
    <t>УИК №5059</t>
  </si>
  <si>
    <t>УИК №5060</t>
  </si>
  <si>
    <t>УИК №5061</t>
  </si>
  <si>
    <t>УИК №5062</t>
  </si>
  <si>
    <t>УИК №5063</t>
  </si>
  <si>
    <t>УИК №5064</t>
  </si>
  <si>
    <t>УИК №5075</t>
  </si>
  <si>
    <t>УИК №5076</t>
  </si>
  <si>
    <t>УИК №5077</t>
  </si>
  <si>
    <t>УИК №5078</t>
  </si>
  <si>
    <t>УИК №5079</t>
  </si>
  <si>
    <t>УИК №5080</t>
  </si>
  <si>
    <t>УИК №5081</t>
  </si>
  <si>
    <t>УИК №5082</t>
  </si>
  <si>
    <t>УИК №5083</t>
  </si>
  <si>
    <t>УИК №5084</t>
  </si>
  <si>
    <t>УИК №5085</t>
  </si>
  <si>
    <t>УИК №5086</t>
  </si>
  <si>
    <t>УИК №5088</t>
  </si>
  <si>
    <t>УИК №5089</t>
  </si>
  <si>
    <t>УИК №5090</t>
  </si>
  <si>
    <t>УИК №5091</t>
  </si>
  <si>
    <t>УИК №5092</t>
  </si>
  <si>
    <t>УИК №5093</t>
  </si>
  <si>
    <t>УИК №5094</t>
  </si>
  <si>
    <t>УИК №5095</t>
  </si>
  <si>
    <t>УИК №5096</t>
  </si>
  <si>
    <t>УИК №5097</t>
  </si>
  <si>
    <t>УИК №5098</t>
  </si>
  <si>
    <t>УИК №5099</t>
  </si>
  <si>
    <t>УИК №5100</t>
  </si>
  <si>
    <t>УИК №5101</t>
  </si>
  <si>
    <t>УИК №5102</t>
  </si>
  <si>
    <t>УИК №5104</t>
  </si>
  <si>
    <t>УИК №5106</t>
  </si>
  <si>
    <t>УИК №5107</t>
  </si>
  <si>
    <t>УИК №5108</t>
  </si>
  <si>
    <t>УИК №5109</t>
  </si>
  <si>
    <t>УИК №5111</t>
  </si>
  <si>
    <t>УИК №5112</t>
  </si>
  <si>
    <t>УИК №5113</t>
  </si>
  <si>
    <t>УИК №5114</t>
  </si>
  <si>
    <t>УИК №5116</t>
  </si>
  <si>
    <t>УИК №5117</t>
  </si>
  <si>
    <t>УИК №5118</t>
  </si>
  <si>
    <t>УИК №5119</t>
  </si>
  <si>
    <t>УИК №5120</t>
  </si>
  <si>
    <t>УИК №5121</t>
  </si>
  <si>
    <t>УИК №5122</t>
  </si>
  <si>
    <t>УИК №5123</t>
  </si>
  <si>
    <t>УИК №5124</t>
  </si>
  <si>
    <t>УИК №5125</t>
  </si>
  <si>
    <t>УИК №5126</t>
  </si>
  <si>
    <t>УИК №5127</t>
  </si>
  <si>
    <t>УИК №5128</t>
  </si>
  <si>
    <t>УИК №5129</t>
  </si>
  <si>
    <t>УИК №5130</t>
  </si>
  <si>
    <t>УИК №5131</t>
  </si>
  <si>
    <t>УИК №5132</t>
  </si>
  <si>
    <t>УИК №5133</t>
  </si>
  <si>
    <t>УИК №5134</t>
  </si>
  <si>
    <t>УИК №5135</t>
  </si>
  <si>
    <t>УИК №5136</t>
  </si>
  <si>
    <t>УИК №5137</t>
  </si>
  <si>
    <t>УИК №5138</t>
  </si>
  <si>
    <t>УИК №5139</t>
  </si>
  <si>
    <t>УИК №5140</t>
  </si>
  <si>
    <t>УИК №5141</t>
  </si>
  <si>
    <t>УИК №5142</t>
  </si>
  <si>
    <t>УИК №5143</t>
  </si>
  <si>
    <t>УИК №5144</t>
  </si>
  <si>
    <t>УИК №5145</t>
  </si>
  <si>
    <t>УИК №5146</t>
  </si>
  <si>
    <t>УИК №5147</t>
  </si>
  <si>
    <t>УИК №5148</t>
  </si>
  <si>
    <t>УИК №5150</t>
  </si>
  <si>
    <t>УИК №5151</t>
  </si>
  <si>
    <t>УИК №5152</t>
  </si>
  <si>
    <t>УИК №5153</t>
  </si>
  <si>
    <t>УИК №5154</t>
  </si>
  <si>
    <t>УИК №5155</t>
  </si>
  <si>
    <t>УИК №5156</t>
  </si>
  <si>
    <t>УИК №5157</t>
  </si>
  <si>
    <t>УИК №5158</t>
  </si>
  <si>
    <t>УИК №5159</t>
  </si>
  <si>
    <t>УИК №5160</t>
  </si>
  <si>
    <t>УИК №5162</t>
  </si>
  <si>
    <t>УИК №5163</t>
  </si>
  <si>
    <t>УИК №5164</t>
  </si>
  <si>
    <t>УИК №5165</t>
  </si>
  <si>
    <t>УИК №5166</t>
  </si>
  <si>
    <t>УИК №5167</t>
  </si>
  <si>
    <t>УИК №5168</t>
  </si>
  <si>
    <t>УИК №5169</t>
  </si>
  <si>
    <t>УИК №5170</t>
  </si>
  <si>
    <t>УИК №5171</t>
  </si>
  <si>
    <t>УИК №5172</t>
  </si>
  <si>
    <t>УИК №5173</t>
  </si>
  <si>
    <t>УИК №5174</t>
  </si>
  <si>
    <t>УИК №5175</t>
  </si>
  <si>
    <t>УИК №5176</t>
  </si>
  <si>
    <t>УИК №5177</t>
  </si>
  <si>
    <t>УИК №5178</t>
  </si>
  <si>
    <t>УИК №5179</t>
  </si>
  <si>
    <t>УИК №5180</t>
  </si>
  <si>
    <t>УИК №5181</t>
  </si>
  <si>
    <t>УИК №5182</t>
  </si>
  <si>
    <t>УИК №5183</t>
  </si>
  <si>
    <t>УИК №5184</t>
  </si>
  <si>
    <t>УИК №5185</t>
  </si>
  <si>
    <t>УИК №5186</t>
  </si>
  <si>
    <t>УИК №5187</t>
  </si>
  <si>
    <t>УИК №5188</t>
  </si>
  <si>
    <t>УИК №5190</t>
  </si>
  <si>
    <t>УИК №5191</t>
  </si>
  <si>
    <t>УИК №5192</t>
  </si>
  <si>
    <t>УИК №5193</t>
  </si>
  <si>
    <t>УИК №5194</t>
  </si>
  <si>
    <t>УИК №5195</t>
  </si>
  <si>
    <t>УИК №5196</t>
  </si>
  <si>
    <t>УИК №5197</t>
  </si>
  <si>
    <t>УИК №5198</t>
  </si>
  <si>
    <t>УИК №5199</t>
  </si>
  <si>
    <t>УИК №5200</t>
  </si>
  <si>
    <t>УИК №5201</t>
  </si>
  <si>
    <t>УИК №5203</t>
  </si>
  <si>
    <t>УИК №5204</t>
  </si>
  <si>
    <t>УИК №5205</t>
  </si>
  <si>
    <t>УИК №5206</t>
  </si>
  <si>
    <t>УИК №5207</t>
  </si>
  <si>
    <t>УИК №5208</t>
  </si>
  <si>
    <t>УИК №5209</t>
  </si>
  <si>
    <t>УИК №5210</t>
  </si>
  <si>
    <t>УИК №5211</t>
  </si>
  <si>
    <t>УИК №5212</t>
  </si>
  <si>
    <t>УИК №5213</t>
  </si>
  <si>
    <t>УИК №5214</t>
  </si>
  <si>
    <t>УИК №5215</t>
  </si>
  <si>
    <t>УИК №5217</t>
  </si>
  <si>
    <t>УИК №5218</t>
  </si>
  <si>
    <t>УИК №5219</t>
  </si>
  <si>
    <t>УИК №5220</t>
  </si>
  <si>
    <t>УИК №5221</t>
  </si>
  <si>
    <t>УИК №5222</t>
  </si>
  <si>
    <t>УИК №5223</t>
  </si>
  <si>
    <t>УИК №5224</t>
  </si>
  <si>
    <t>УИК №5225</t>
  </si>
  <si>
    <t>УИК №5226</t>
  </si>
  <si>
    <t>УИК №5227</t>
  </si>
  <si>
    <t>УИК №5228</t>
  </si>
  <si>
    <t>УИК №5229</t>
  </si>
  <si>
    <t>УИК №5231</t>
  </si>
  <si>
    <t>УИК №5233</t>
  </si>
  <si>
    <t>УИК №5235</t>
  </si>
  <si>
    <t>УИК №5238</t>
  </si>
  <si>
    <t>УИК №5240</t>
  </si>
  <si>
    <t>УИК №5242</t>
  </si>
  <si>
    <t>УИК №5243</t>
  </si>
  <si>
    <t>УИК №5244</t>
  </si>
  <si>
    <t>УИК №5245</t>
  </si>
  <si>
    <t>УИК №5246</t>
  </si>
  <si>
    <t>УИК №5248</t>
  </si>
  <si>
    <t>УИК №5249</t>
  </si>
  <si>
    <t>УИК №5250</t>
  </si>
  <si>
    <t>УИК №5252</t>
  </si>
  <si>
    <t>УИК №5253</t>
  </si>
  <si>
    <t>УИК №5254</t>
  </si>
  <si>
    <t>УИК №5255</t>
  </si>
  <si>
    <t>УИК №5256</t>
  </si>
  <si>
    <t>УИК №5257</t>
  </si>
  <si>
    <t>УИК №5260</t>
  </si>
  <si>
    <t>УИК №5261</t>
  </si>
  <si>
    <t>7</t>
  </si>
  <si>
    <t>1</t>
  </si>
  <si>
    <t>Число избирателей, включенных в список избирателей</t>
  </si>
  <si>
    <t>20</t>
  </si>
  <si>
    <t>2</t>
  </si>
  <si>
    <t>Число избирательных бюллетеней, полученных участковой избирательной комиссией</t>
  </si>
  <si>
    <t>6</t>
  </si>
  <si>
    <t>18</t>
  </si>
  <si>
    <t>9</t>
  </si>
  <si>
    <t>17</t>
  </si>
  <si>
    <t>15</t>
  </si>
  <si>
    <t>8</t>
  </si>
  <si>
    <t>14</t>
  </si>
  <si>
    <t>3</t>
  </si>
  <si>
    <t>Число избирательных бюллетеней, выданных избирателям, проголосовавшим досрочно</t>
  </si>
  <si>
    <t>10</t>
  </si>
  <si>
    <t>4</t>
  </si>
  <si>
    <t>Число избирательных бюллетеней, выданных в помещении для голосования в день голосования</t>
  </si>
  <si>
    <t>13</t>
  </si>
  <si>
    <t>11</t>
  </si>
  <si>
    <t>5</t>
  </si>
  <si>
    <t>22</t>
  </si>
  <si>
    <t>12</t>
  </si>
  <si>
    <t>19</t>
  </si>
  <si>
    <t>Число избирательных бюллетеней, выданных вне помещения для голосования в день голосования</t>
  </si>
  <si>
    <t>23</t>
  </si>
  <si>
    <t>21</t>
  </si>
  <si>
    <t>16</t>
  </si>
  <si>
    <t>Число погашенных избирательных бюллетеней</t>
  </si>
  <si>
    <t>Число избирательных бюллетеней в переносных ящиках для голосования</t>
  </si>
  <si>
    <t>Число бюллетеней в стационарных ящиках для голосования</t>
  </si>
  <si>
    <t>Число недействительных избирательных бюллетеней</t>
  </si>
  <si>
    <t>Число действительных избирательных бюллетеней</t>
  </si>
  <si>
    <t>Число полученных открепительных  удостоверений</t>
  </si>
  <si>
    <t>Число открепительных удостоверений, выданных избирателям на избирательном участке</t>
  </si>
  <si>
    <t>Число избирателей, проголосовавших по открепительным удостоверениям</t>
  </si>
  <si>
    <t>Число неиспользованных открепительных удостоверений</t>
  </si>
  <si>
    <t>Число открепительных удостоверений, выданных избирателям ТИК</t>
  </si>
  <si>
    <t>Число утраченных открепительных удостоверений</t>
  </si>
  <si>
    <t>Число утраченных избирательных бюллетеней</t>
  </si>
  <si>
    <t>Число избирательных бюллетеней, не учтенных при получении</t>
  </si>
  <si>
    <t>Жириновский Владимир Вольфович</t>
  </si>
  <si>
    <t>2.72%</t>
  </si>
  <si>
    <t>4.12%</t>
  </si>
  <si>
    <t>2.66%</t>
  </si>
  <si>
    <t>1.89%</t>
  </si>
  <si>
    <t>3.55%</t>
  </si>
  <si>
    <t>2.04%</t>
  </si>
  <si>
    <t>3.23%</t>
  </si>
  <si>
    <t>1.61%</t>
  </si>
  <si>
    <t>2.73%</t>
  </si>
  <si>
    <t>4.67%</t>
  </si>
  <si>
    <t>5.01%</t>
  </si>
  <si>
    <t>4.36%</t>
  </si>
  <si>
    <t>3.83%</t>
  </si>
  <si>
    <t>0.00%</t>
  </si>
  <si>
    <t>3.20%</t>
  </si>
  <si>
    <t>11.75%</t>
  </si>
  <si>
    <t>3.40%</t>
  </si>
  <si>
    <t>4.90%</t>
  </si>
  <si>
    <t>4.99%</t>
  </si>
  <si>
    <t>1.80%</t>
  </si>
  <si>
    <t>1.45%</t>
  </si>
  <si>
    <t>1.20%</t>
  </si>
  <si>
    <t>1.27%</t>
  </si>
  <si>
    <t>1.94%</t>
  </si>
  <si>
    <t>3.57%</t>
  </si>
  <si>
    <t>3.10%</t>
  </si>
  <si>
    <t>4.35%</t>
  </si>
  <si>
    <t>3.44%</t>
  </si>
  <si>
    <t>3.01%</t>
  </si>
  <si>
    <t>3.32%</t>
  </si>
  <si>
    <t>3.05%</t>
  </si>
  <si>
    <t>4.20%</t>
  </si>
  <si>
    <t>3.88%</t>
  </si>
  <si>
    <t>1.95%</t>
  </si>
  <si>
    <t>2.64%</t>
  </si>
  <si>
    <t>0.49%</t>
  </si>
  <si>
    <t>3.62%</t>
  </si>
  <si>
    <t>6.04%</t>
  </si>
  <si>
    <t>2.13%</t>
  </si>
  <si>
    <t>7.20%</t>
  </si>
  <si>
    <t>3.50%</t>
  </si>
  <si>
    <t>1.72%</t>
  </si>
  <si>
    <t>3.45%</t>
  </si>
  <si>
    <t>1.64%</t>
  </si>
  <si>
    <t>4.30%</t>
  </si>
  <si>
    <t>0.95%</t>
  </si>
  <si>
    <t>7.87%</t>
  </si>
  <si>
    <t>3.07%</t>
  </si>
  <si>
    <t>4.79%</t>
  </si>
  <si>
    <t>4.31%</t>
  </si>
  <si>
    <t>3.03%</t>
  </si>
  <si>
    <t>7.69%</t>
  </si>
  <si>
    <t>0.56%</t>
  </si>
  <si>
    <t>5.31%</t>
  </si>
  <si>
    <t>1.88%</t>
  </si>
  <si>
    <t>3.42%</t>
  </si>
  <si>
    <t>10.41%</t>
  </si>
  <si>
    <t>4.09%</t>
  </si>
  <si>
    <t>3.75%</t>
  </si>
  <si>
    <t>7.35%</t>
  </si>
  <si>
    <t>6.38%</t>
  </si>
  <si>
    <t>2.50%</t>
  </si>
  <si>
    <t>1.56%</t>
  </si>
  <si>
    <t>1.83%</t>
  </si>
  <si>
    <t>1.40%</t>
  </si>
  <si>
    <t>3.27%</t>
  </si>
  <si>
    <t>2.12%</t>
  </si>
  <si>
    <t>2.41%</t>
  </si>
  <si>
    <t>1.78%</t>
  </si>
  <si>
    <t>1.38%</t>
  </si>
  <si>
    <t>2.39%</t>
  </si>
  <si>
    <t>4.23%</t>
  </si>
  <si>
    <t>6.55%</t>
  </si>
  <si>
    <t>11.11%</t>
  </si>
  <si>
    <t>3.90%</t>
  </si>
  <si>
    <t>4.76%</t>
  </si>
  <si>
    <t>2.80%</t>
  </si>
  <si>
    <t>10.67%</t>
  </si>
  <si>
    <t>4.58%</t>
  </si>
  <si>
    <t>8.39%</t>
  </si>
  <si>
    <t>4.61%</t>
  </si>
  <si>
    <t>3.80%</t>
  </si>
  <si>
    <t>4.05%</t>
  </si>
  <si>
    <t>4.78%</t>
  </si>
  <si>
    <t>3.14%</t>
  </si>
  <si>
    <t>2.75%</t>
  </si>
  <si>
    <t>5.52%</t>
  </si>
  <si>
    <t>2.96%</t>
  </si>
  <si>
    <t>4.69%</t>
  </si>
  <si>
    <t>2.34%</t>
  </si>
  <si>
    <t>2.81%</t>
  </si>
  <si>
    <t>3.28%</t>
  </si>
  <si>
    <t>2.59%</t>
  </si>
  <si>
    <t>4.44%</t>
  </si>
  <si>
    <t>4.11%</t>
  </si>
  <si>
    <t>6.33%</t>
  </si>
  <si>
    <t>4.02%</t>
  </si>
  <si>
    <t>11.46%</t>
  </si>
  <si>
    <t>2.84%</t>
  </si>
  <si>
    <t>4.43%</t>
  </si>
  <si>
    <t>3.72%</t>
  </si>
  <si>
    <t>2.56%</t>
  </si>
  <si>
    <t>3.70%</t>
  </si>
  <si>
    <t>8.75%</t>
  </si>
  <si>
    <t>0.75%</t>
  </si>
  <si>
    <t>5.26%</t>
  </si>
  <si>
    <t>2.15%</t>
  </si>
  <si>
    <t>0.70%</t>
  </si>
  <si>
    <t>8.74%</t>
  </si>
  <si>
    <t>18.13%</t>
  </si>
  <si>
    <t>4.16%</t>
  </si>
  <si>
    <t>3.74%</t>
  </si>
  <si>
    <t>6.31%</t>
  </si>
  <si>
    <t>3.82%</t>
  </si>
  <si>
    <t>5.11%</t>
  </si>
  <si>
    <t>2.40%</t>
  </si>
  <si>
    <t>2.67%</t>
  </si>
  <si>
    <t>7.65%</t>
  </si>
  <si>
    <t>0.82%</t>
  </si>
  <si>
    <t>2.61%</t>
  </si>
  <si>
    <t>1.47%</t>
  </si>
  <si>
    <t>1.00%</t>
  </si>
  <si>
    <t>1.43%</t>
  </si>
  <si>
    <t>0.80%</t>
  </si>
  <si>
    <t>0.76%</t>
  </si>
  <si>
    <t>2.47%</t>
  </si>
  <si>
    <t>1.71%</t>
  </si>
  <si>
    <t>2.26%</t>
  </si>
  <si>
    <t>6.87%</t>
  </si>
  <si>
    <t>6.42%</t>
  </si>
  <si>
    <t>4.52%</t>
  </si>
  <si>
    <t>2.88%</t>
  </si>
  <si>
    <t>2.55%</t>
  </si>
  <si>
    <t>3.47%</t>
  </si>
  <si>
    <t>2.77%</t>
  </si>
  <si>
    <t>3.54%</t>
  </si>
  <si>
    <t>1.60%</t>
  </si>
  <si>
    <t>3.39%</t>
  </si>
  <si>
    <t>2.83%</t>
  </si>
  <si>
    <t>3.35%</t>
  </si>
  <si>
    <t>3.76%</t>
  </si>
  <si>
    <t>9.43%</t>
  </si>
  <si>
    <t>1.04%</t>
  </si>
  <si>
    <t>4.10%</t>
  </si>
  <si>
    <t>2.53%</t>
  </si>
  <si>
    <t>3.41%</t>
  </si>
  <si>
    <t>6.92%</t>
  </si>
  <si>
    <t>6.65%</t>
  </si>
  <si>
    <t>2.90%</t>
  </si>
  <si>
    <t>9.35%</t>
  </si>
  <si>
    <t>2.97%</t>
  </si>
  <si>
    <t>11.68%</t>
  </si>
  <si>
    <t>3.92%</t>
  </si>
  <si>
    <t>3.25%</t>
  </si>
  <si>
    <t>6.73%</t>
  </si>
  <si>
    <t>1.15%</t>
  </si>
  <si>
    <t>3.22%</t>
  </si>
  <si>
    <t>4.95%</t>
  </si>
  <si>
    <t>1.08%</t>
  </si>
  <si>
    <t>1.33%</t>
  </si>
  <si>
    <t>2.70%</t>
  </si>
  <si>
    <t>4.29%</t>
  </si>
  <si>
    <t>2.38%</t>
  </si>
  <si>
    <t>2.08%</t>
  </si>
  <si>
    <t>12.21%</t>
  </si>
  <si>
    <t>0.64%</t>
  </si>
  <si>
    <t>3.29%</t>
  </si>
  <si>
    <t>2.03%</t>
  </si>
  <si>
    <t>0.62%</t>
  </si>
  <si>
    <t>4.75%</t>
  </si>
  <si>
    <t>12.00%</t>
  </si>
  <si>
    <t>0.93%</t>
  </si>
  <si>
    <t>2.21%</t>
  </si>
  <si>
    <t>1.46%</t>
  </si>
  <si>
    <t>2.28%</t>
  </si>
  <si>
    <t>5.00%</t>
  </si>
  <si>
    <t>2.49%</t>
  </si>
  <si>
    <t>9.45%</t>
  </si>
  <si>
    <t>2.99%</t>
  </si>
  <si>
    <t>Зюганов Геннадий Андреевич</t>
  </si>
  <si>
    <t>7.19%</t>
  </si>
  <si>
    <t>23.71%</t>
  </si>
  <si>
    <t>10.63%</t>
  </si>
  <si>
    <t>11.81%</t>
  </si>
  <si>
    <t>14.99%</t>
  </si>
  <si>
    <t>8.12%</t>
  </si>
  <si>
    <t>11.37%</t>
  </si>
  <si>
    <t>10.36%</t>
  </si>
  <si>
    <t>17.50%</t>
  </si>
  <si>
    <t>10.28%</t>
  </si>
  <si>
    <t>20.61%</t>
  </si>
  <si>
    <t>12.77%</t>
  </si>
  <si>
    <t>17.02%</t>
  </si>
  <si>
    <t>16.67%</t>
  </si>
  <si>
    <t>5.51%</t>
  </si>
  <si>
    <t>10.20%</t>
  </si>
  <si>
    <t>2.62%</t>
  </si>
  <si>
    <t>2.23%</t>
  </si>
  <si>
    <t>3.43%</t>
  </si>
  <si>
    <t>1.10%</t>
  </si>
  <si>
    <t>0.40%</t>
  </si>
  <si>
    <t>1.91%</t>
  </si>
  <si>
    <t>20.39%</t>
  </si>
  <si>
    <t>14.29%</t>
  </si>
  <si>
    <t>15.71%</t>
  </si>
  <si>
    <t>11.64%</t>
  </si>
  <si>
    <t>11.09%</t>
  </si>
  <si>
    <t>17.39%</t>
  </si>
  <si>
    <t>10.65%</t>
  </si>
  <si>
    <t>11.20%</t>
  </si>
  <si>
    <t>11.71%</t>
  </si>
  <si>
    <t>14.53%</t>
  </si>
  <si>
    <t>14.23%</t>
  </si>
  <si>
    <t>11.31%</t>
  </si>
  <si>
    <t>6.52%</t>
  </si>
  <si>
    <t>5.02%</t>
  </si>
  <si>
    <t>8.83%</t>
  </si>
  <si>
    <t>7.97%</t>
  </si>
  <si>
    <t>16.11%</t>
  </si>
  <si>
    <t>8.51%</t>
  </si>
  <si>
    <t>21.60%</t>
  </si>
  <si>
    <t>16.78%</t>
  </si>
  <si>
    <t>13.79%</t>
  </si>
  <si>
    <t>11.48%</t>
  </si>
  <si>
    <t>13.75%</t>
  </si>
  <si>
    <t>14.10%</t>
  </si>
  <si>
    <t>10.48%</t>
  </si>
  <si>
    <t>12.40%</t>
  </si>
  <si>
    <t>15.92%</t>
  </si>
  <si>
    <t>14.89%</t>
  </si>
  <si>
    <t>23.70%</t>
  </si>
  <si>
    <t>2.27%</t>
  </si>
  <si>
    <t>15.15%</t>
  </si>
  <si>
    <t>14.74%</t>
  </si>
  <si>
    <t>3.38%</t>
  </si>
  <si>
    <t>4.17%</t>
  </si>
  <si>
    <t>14.69%</t>
  </si>
  <si>
    <t>6.06%</t>
  </si>
  <si>
    <t>14.02%</t>
  </si>
  <si>
    <t>8.18%</t>
  </si>
  <si>
    <t>14.93%</t>
  </si>
  <si>
    <t>22.50%</t>
  </si>
  <si>
    <t>11.76%</t>
  </si>
  <si>
    <t>7.56%</t>
  </si>
  <si>
    <t>5.45%</t>
  </si>
  <si>
    <t>4.15%</t>
  </si>
  <si>
    <t>5.34%</t>
  </si>
  <si>
    <t>6.13%</t>
  </si>
  <si>
    <t>5.18%</t>
  </si>
  <si>
    <t>4.71%</t>
  </si>
  <si>
    <t>4.65%</t>
  </si>
  <si>
    <t>4.49%</t>
  </si>
  <si>
    <t>5.21%</t>
  </si>
  <si>
    <t>8.02%</t>
  </si>
  <si>
    <t>17.43%</t>
  </si>
  <si>
    <t>15.80%</t>
  </si>
  <si>
    <t>15.96%</t>
  </si>
  <si>
    <t>8.10%</t>
  </si>
  <si>
    <t>12.38%</t>
  </si>
  <si>
    <t>18.67%</t>
  </si>
  <si>
    <t>13.03%</t>
  </si>
  <si>
    <t>16.44%</t>
  </si>
  <si>
    <t>11.22%</t>
  </si>
  <si>
    <t>8.86%</t>
  </si>
  <si>
    <t>15.12%</t>
  </si>
  <si>
    <t>9.91%</t>
  </si>
  <si>
    <t>9.58%</t>
  </si>
  <si>
    <t>8.82%</t>
  </si>
  <si>
    <t>8.84%</t>
  </si>
  <si>
    <t>7.71%</t>
  </si>
  <si>
    <t>6.47%</t>
  </si>
  <si>
    <t>5.87%</t>
  </si>
  <si>
    <t>6.43%</t>
  </si>
  <si>
    <t>7.41%</t>
  </si>
  <si>
    <t>10.16%</t>
  </si>
  <si>
    <t>7.25%</t>
  </si>
  <si>
    <t>15.19%</t>
  </si>
  <si>
    <t>3.09%</t>
  </si>
  <si>
    <t>18.33%</t>
  </si>
  <si>
    <t>14.18%</t>
  </si>
  <si>
    <t>11.15%</t>
  </si>
  <si>
    <t>12.82%</t>
  </si>
  <si>
    <t>8.96%</t>
  </si>
  <si>
    <t>9.47%</t>
  </si>
  <si>
    <t>11.89%</t>
  </si>
  <si>
    <t>4.37%</t>
  </si>
  <si>
    <t>15.53%</t>
  </si>
  <si>
    <t>19.69%</t>
  </si>
  <si>
    <t>15.34%</t>
  </si>
  <si>
    <t>13.02%</t>
  </si>
  <si>
    <t>10.81%</t>
  </si>
  <si>
    <t>16.56%</t>
  </si>
  <si>
    <t>18.18%</t>
  </si>
  <si>
    <t>16.80%</t>
  </si>
  <si>
    <t>13.19%</t>
  </si>
  <si>
    <t>12.54%</t>
  </si>
  <si>
    <t>9.84%</t>
  </si>
  <si>
    <t>8.15%</t>
  </si>
  <si>
    <t>11.60%</t>
  </si>
  <si>
    <t>7.81%</t>
  </si>
  <si>
    <t>8.70%</t>
  </si>
  <si>
    <t>5.82%</t>
  </si>
  <si>
    <t>12.14%</t>
  </si>
  <si>
    <t>15.79%</t>
  </si>
  <si>
    <t>10.89%</t>
  </si>
  <si>
    <t>9.55%</t>
  </si>
  <si>
    <t>17.29%</t>
  </si>
  <si>
    <t>10.85%</t>
  </si>
  <si>
    <t>5.56%</t>
  </si>
  <si>
    <t>9.09%</t>
  </si>
  <si>
    <t>7.14%</t>
  </si>
  <si>
    <t>16.31%</t>
  </si>
  <si>
    <t>10.09%</t>
  </si>
  <si>
    <t>9.34%</t>
  </si>
  <si>
    <t>12.50%</t>
  </si>
  <si>
    <t>13.69%</t>
  </si>
  <si>
    <t>14.40%</t>
  </si>
  <si>
    <t>26.32%</t>
  </si>
  <si>
    <t>4.84%</t>
  </si>
  <si>
    <t>5.85%</t>
  </si>
  <si>
    <t>6.18%</t>
  </si>
  <si>
    <t>6.17%</t>
  </si>
  <si>
    <t>4.39%</t>
  </si>
  <si>
    <t>1.99%</t>
  </si>
  <si>
    <t>6.81%</t>
  </si>
  <si>
    <t>6.61%</t>
  </si>
  <si>
    <t>5.75%</t>
  </si>
  <si>
    <t>9.41%</t>
  </si>
  <si>
    <t>12.03%</t>
  </si>
  <si>
    <t>12.64%</t>
  </si>
  <si>
    <t>20.19%</t>
  </si>
  <si>
    <t>14.15%</t>
  </si>
  <si>
    <t>7.29%</t>
  </si>
  <si>
    <t>12.94%</t>
  </si>
  <si>
    <t>19.32%</t>
  </si>
  <si>
    <t>18.46%</t>
  </si>
  <si>
    <t>11.73%</t>
  </si>
  <si>
    <t>13.77%</t>
  </si>
  <si>
    <t>12.09%</t>
  </si>
  <si>
    <t>10.22%</t>
  </si>
  <si>
    <t>4.00%</t>
  </si>
  <si>
    <t>13.14%</t>
  </si>
  <si>
    <t>9.52%</t>
  </si>
  <si>
    <t>22.88%</t>
  </si>
  <si>
    <t>15.04%</t>
  </si>
  <si>
    <t>12.35%</t>
  </si>
  <si>
    <t>12.98%</t>
  </si>
  <si>
    <t>10.34%</t>
  </si>
  <si>
    <t>9.01%</t>
  </si>
  <si>
    <t>9.38%</t>
  </si>
  <si>
    <t>8.91%</t>
  </si>
  <si>
    <t>24.64%</t>
  </si>
  <si>
    <t>6.45%</t>
  </si>
  <si>
    <t>17.33%</t>
  </si>
  <si>
    <t>13.10%</t>
  </si>
  <si>
    <t>13.25%</t>
  </si>
  <si>
    <t>8.50%</t>
  </si>
  <si>
    <t>14.54%</t>
  </si>
  <si>
    <t>13.54%</t>
  </si>
  <si>
    <t>20.23%</t>
  </si>
  <si>
    <t>12.02%</t>
  </si>
  <si>
    <t>8.11%</t>
  </si>
  <si>
    <t>3.58%</t>
  </si>
  <si>
    <t>1.35%</t>
  </si>
  <si>
    <t>12.75%</t>
  </si>
  <si>
    <t>6.67%</t>
  </si>
  <si>
    <t>12.04%</t>
  </si>
  <si>
    <t>9.29%</t>
  </si>
  <si>
    <t>9.75%</t>
  </si>
  <si>
    <t>2.65%</t>
  </si>
  <si>
    <t>12.33%</t>
  </si>
  <si>
    <t>7.83%</t>
  </si>
  <si>
    <t>8.22%</t>
  </si>
  <si>
    <t>24.73%</t>
  </si>
  <si>
    <t>9.02%</t>
  </si>
  <si>
    <t>Миронов Сергей Михайлович</t>
  </si>
  <si>
    <t>1.96%</t>
  </si>
  <si>
    <t>13.40%</t>
  </si>
  <si>
    <t>5.93%</t>
  </si>
  <si>
    <t>4.01%</t>
  </si>
  <si>
    <t>2.54%</t>
  </si>
  <si>
    <t>2.25%</t>
  </si>
  <si>
    <t>0.81%</t>
  </si>
  <si>
    <t>3.64%</t>
  </si>
  <si>
    <t>1.87%</t>
  </si>
  <si>
    <t>4.26%</t>
  </si>
  <si>
    <t>0.84%</t>
  </si>
  <si>
    <t>1.57%</t>
  </si>
  <si>
    <t>0.50%</t>
  </si>
  <si>
    <t>0.19%</t>
  </si>
  <si>
    <t>0.30%</t>
  </si>
  <si>
    <t>0.10%</t>
  </si>
  <si>
    <t>2.14%</t>
  </si>
  <si>
    <t>4.28%</t>
  </si>
  <si>
    <t>1.97%</t>
  </si>
  <si>
    <t>2.36%</t>
  </si>
  <si>
    <t>2.69%</t>
  </si>
  <si>
    <t>3.13%</t>
  </si>
  <si>
    <t>1.63%</t>
  </si>
  <si>
    <t>2.18%</t>
  </si>
  <si>
    <t>0.65%</t>
  </si>
  <si>
    <t>2.68%</t>
  </si>
  <si>
    <t>5.07%</t>
  </si>
  <si>
    <t>3.66%</t>
  </si>
  <si>
    <t>2.86%</t>
  </si>
  <si>
    <t>4.96%</t>
  </si>
  <si>
    <t>4.82%</t>
  </si>
  <si>
    <t>1.52%</t>
  </si>
  <si>
    <t>5.13%</t>
  </si>
  <si>
    <t>1.11%</t>
  </si>
  <si>
    <t>8.89%</t>
  </si>
  <si>
    <t>1.30%</t>
  </si>
  <si>
    <t>2.94%</t>
  </si>
  <si>
    <t>3.78%</t>
  </si>
  <si>
    <t>3.12%</t>
  </si>
  <si>
    <t>3.94%</t>
  </si>
  <si>
    <t>3.59%</t>
  </si>
  <si>
    <t>3.71%</t>
  </si>
  <si>
    <t>0.94%</t>
  </si>
  <si>
    <t>4.40%</t>
  </si>
  <si>
    <t>5.64%</t>
  </si>
  <si>
    <t>2.78%</t>
  </si>
  <si>
    <t>8.87%</t>
  </si>
  <si>
    <t>4.13%</t>
  </si>
  <si>
    <t>1.41%</t>
  </si>
  <si>
    <t>4.62%</t>
  </si>
  <si>
    <t>3.81%</t>
  </si>
  <si>
    <t>10.13%</t>
  </si>
  <si>
    <t>5.91%</t>
  </si>
  <si>
    <t>2.22%</t>
  </si>
  <si>
    <t>1.42%</t>
  </si>
  <si>
    <t>1.25%</t>
  </si>
  <si>
    <t>0.69%</t>
  </si>
  <si>
    <t>1.09%</t>
  </si>
  <si>
    <t>1.90%</t>
  </si>
  <si>
    <t>4.38%</t>
  </si>
  <si>
    <t>4.92%</t>
  </si>
  <si>
    <t>3.19%</t>
  </si>
  <si>
    <t>7.46%</t>
  </si>
  <si>
    <t>4.21%</t>
  </si>
  <si>
    <t>2.32%</t>
  </si>
  <si>
    <t>0.53%</t>
  </si>
  <si>
    <t>0.13%</t>
  </si>
  <si>
    <t>8.29%</t>
  </si>
  <si>
    <t>4.50%</t>
  </si>
  <si>
    <t>3.60%</t>
  </si>
  <si>
    <t>5.41%</t>
  </si>
  <si>
    <t>7.39%</t>
  </si>
  <si>
    <t>5.50%</t>
  </si>
  <si>
    <t>1.85%</t>
  </si>
  <si>
    <t>2.19%</t>
  </si>
  <si>
    <t>0.66%</t>
  </si>
  <si>
    <t>0.55%</t>
  </si>
  <si>
    <t>0.34%</t>
  </si>
  <si>
    <t>1.67%</t>
  </si>
  <si>
    <t>1.75%</t>
  </si>
  <si>
    <t>1.36%</t>
  </si>
  <si>
    <t>1.59%</t>
  </si>
  <si>
    <t>0.48%</t>
  </si>
  <si>
    <t>7.30%</t>
  </si>
  <si>
    <t>5.36%</t>
  </si>
  <si>
    <t>3.91%</t>
  </si>
  <si>
    <t>0.31%</t>
  </si>
  <si>
    <t>0.41%</t>
  </si>
  <si>
    <t>0.99%</t>
  </si>
  <si>
    <t>1.29%</t>
  </si>
  <si>
    <t>0.98%</t>
  </si>
  <si>
    <t>0.43%</t>
  </si>
  <si>
    <t>0.27%</t>
  </si>
  <si>
    <t>0.68%</t>
  </si>
  <si>
    <t>0.89%</t>
  </si>
  <si>
    <t>4.51%</t>
  </si>
  <si>
    <t>2.30%</t>
  </si>
  <si>
    <t>3.85%</t>
  </si>
  <si>
    <t>4.72%</t>
  </si>
  <si>
    <t>7.05%</t>
  </si>
  <si>
    <t>6.05%</t>
  </si>
  <si>
    <t>10.00%</t>
  </si>
  <si>
    <t>2.06%</t>
  </si>
  <si>
    <t>8.00%</t>
  </si>
  <si>
    <t>2.92%</t>
  </si>
  <si>
    <t>5.23%</t>
  </si>
  <si>
    <t>4.42%</t>
  </si>
  <si>
    <t>5.29%</t>
  </si>
  <si>
    <t>4.60%</t>
  </si>
  <si>
    <t>1.98%</t>
  </si>
  <si>
    <t>5.78%</t>
  </si>
  <si>
    <t>1.70%</t>
  </si>
  <si>
    <t>3.26%</t>
  </si>
  <si>
    <t>2.46%</t>
  </si>
  <si>
    <t>0.28%</t>
  </si>
  <si>
    <t>4.45%</t>
  </si>
  <si>
    <t>0.21%</t>
  </si>
  <si>
    <t>0.74%</t>
  </si>
  <si>
    <t>0.67%</t>
  </si>
  <si>
    <t>0.44%</t>
  </si>
  <si>
    <t>4.73%</t>
  </si>
  <si>
    <t>Прохоров Михаил Дмитриевич</t>
  </si>
  <si>
    <t>13.56%</t>
  </si>
  <si>
    <t>19.59%</t>
  </si>
  <si>
    <t>43.15%</t>
  </si>
  <si>
    <t>50.18%</t>
  </si>
  <si>
    <t>36.49%</t>
  </si>
  <si>
    <t>50.25%</t>
  </si>
  <si>
    <t>9.12%</t>
  </si>
  <si>
    <t>9.56%</t>
  </si>
  <si>
    <t>7.73%</t>
  </si>
  <si>
    <t>7.48%</t>
  </si>
  <si>
    <t>16.43%</t>
  </si>
  <si>
    <t>20.56%</t>
  </si>
  <si>
    <t>6.79%</t>
  </si>
  <si>
    <t>7.10%</t>
  </si>
  <si>
    <t>3.97%</t>
  </si>
  <si>
    <t>2.45%</t>
  </si>
  <si>
    <t>0.60%</t>
  </si>
  <si>
    <t>6.80%</t>
  </si>
  <si>
    <t>22.86%</t>
  </si>
  <si>
    <t>32.30%</t>
  </si>
  <si>
    <t>26.16%</t>
  </si>
  <si>
    <t>11.59%</t>
  </si>
  <si>
    <t>12.23%</t>
  </si>
  <si>
    <t>16.08%</t>
  </si>
  <si>
    <t>20.90%</t>
  </si>
  <si>
    <t>10.40%</t>
  </si>
  <si>
    <t>11.72%</t>
  </si>
  <si>
    <t>5.14%</t>
  </si>
  <si>
    <t>13.51%</t>
  </si>
  <si>
    <t>17.55%</t>
  </si>
  <si>
    <t>20.29%</t>
  </si>
  <si>
    <t>17.45%</t>
  </si>
  <si>
    <t>33.57%</t>
  </si>
  <si>
    <t>37.07%</t>
  </si>
  <si>
    <t>17.24%</t>
  </si>
  <si>
    <t>61.10%</t>
  </si>
  <si>
    <t>55.30%</t>
  </si>
  <si>
    <t>28.75%</t>
  </si>
  <si>
    <t>19.05%</t>
  </si>
  <si>
    <t>23.62%</t>
  </si>
  <si>
    <t>23.46%</t>
  </si>
  <si>
    <t>29.26%</t>
  </si>
  <si>
    <t>16.13%</t>
  </si>
  <si>
    <t>15.72%</t>
  </si>
  <si>
    <t>15.91%</t>
  </si>
  <si>
    <t>21.21%</t>
  </si>
  <si>
    <t>23.08%</t>
  </si>
  <si>
    <t>1.93%</t>
  </si>
  <si>
    <t>18.37%</t>
  </si>
  <si>
    <t>5.90%</t>
  </si>
  <si>
    <t>37.26%</t>
  </si>
  <si>
    <t>22.95%</t>
  </si>
  <si>
    <t>16.25%</t>
  </si>
  <si>
    <t>16.18%</t>
  </si>
  <si>
    <t>18.09%</t>
  </si>
  <si>
    <t>39.65%</t>
  </si>
  <si>
    <t>38.01%</t>
  </si>
  <si>
    <t>26.41%</t>
  </si>
  <si>
    <t>47.58%</t>
  </si>
  <si>
    <t>42.42%</t>
  </si>
  <si>
    <t>45.82%</t>
  </si>
  <si>
    <t>38.21%</t>
  </si>
  <si>
    <t>35.64%</t>
  </si>
  <si>
    <t>37.28%</t>
  </si>
  <si>
    <t>32.10%</t>
  </si>
  <si>
    <t>3.30%</t>
  </si>
  <si>
    <t>23.77%</t>
  </si>
  <si>
    <t>29.57%</t>
  </si>
  <si>
    <t>21.28%</t>
  </si>
  <si>
    <t>39.37%</t>
  </si>
  <si>
    <t>5.84%</t>
  </si>
  <si>
    <t>10.92%</t>
  </si>
  <si>
    <t>25.00%</t>
  </si>
  <si>
    <t>34.27%</t>
  </si>
  <si>
    <t>33.54%</t>
  </si>
  <si>
    <t>35.93%</t>
  </si>
  <si>
    <t>38.63%</t>
  </si>
  <si>
    <t>29.42%</t>
  </si>
  <si>
    <t>22.04%</t>
  </si>
  <si>
    <t>23.20%</t>
  </si>
  <si>
    <t>15.63%</t>
  </si>
  <si>
    <t>14.95%</t>
  </si>
  <si>
    <t>11.38%</t>
  </si>
  <si>
    <t>6.56%</t>
  </si>
  <si>
    <t>6.72%</t>
  </si>
  <si>
    <t>8.41%</t>
  </si>
  <si>
    <t>8.09%</t>
  </si>
  <si>
    <t>15.82%</t>
  </si>
  <si>
    <t>34.02%</t>
  </si>
  <si>
    <t>42.62%</t>
  </si>
  <si>
    <t>30.32%</t>
  </si>
  <si>
    <t>22.39%</t>
  </si>
  <si>
    <t>31.58%</t>
  </si>
  <si>
    <t>25.36%</t>
  </si>
  <si>
    <t>2.74%</t>
  </si>
  <si>
    <t>1.22%</t>
  </si>
  <si>
    <t>11.65%</t>
  </si>
  <si>
    <t>28.02%</t>
  </si>
  <si>
    <t>38.37%</t>
  </si>
  <si>
    <t>36.04%</t>
  </si>
  <si>
    <t>43.95%</t>
  </si>
  <si>
    <t>12.80%</t>
  </si>
  <si>
    <t>34.39%</t>
  </si>
  <si>
    <t>29.05%</t>
  </si>
  <si>
    <t>14.46%</t>
  </si>
  <si>
    <t>12.85%</t>
  </si>
  <si>
    <t>5.74%</t>
  </si>
  <si>
    <t>5.46%</t>
  </si>
  <si>
    <t>11.44%</t>
  </si>
  <si>
    <t>6.88%</t>
  </si>
  <si>
    <t>37.87%</t>
  </si>
  <si>
    <t>38.89%</t>
  </si>
  <si>
    <t>7.79%</t>
  </si>
  <si>
    <t>9.66%</t>
  </si>
  <si>
    <t>32.62%</t>
  </si>
  <si>
    <t>18.35%</t>
  </si>
  <si>
    <t>37.35%</t>
  </si>
  <si>
    <t>21.09%</t>
  </si>
  <si>
    <t>18.45%</t>
  </si>
  <si>
    <t>23.05%</t>
  </si>
  <si>
    <t>1.03%</t>
  </si>
  <si>
    <t>3.02%</t>
  </si>
  <si>
    <t>4.64%</t>
  </si>
  <si>
    <t>2.42%</t>
  </si>
  <si>
    <t>15.69%</t>
  </si>
  <si>
    <t>10.53%</t>
  </si>
  <si>
    <t>4.81%</t>
  </si>
  <si>
    <t>20.75%</t>
  </si>
  <si>
    <t>22.73%</t>
  </si>
  <si>
    <t>40.84%</t>
  </si>
  <si>
    <t>53.16%</t>
  </si>
  <si>
    <t>24.62%</t>
  </si>
  <si>
    <t>43.26%</t>
  </si>
  <si>
    <t>37.99%</t>
  </si>
  <si>
    <t>13.08%</t>
  </si>
  <si>
    <t>25.37%</t>
  </si>
  <si>
    <t>36.86%</t>
  </si>
  <si>
    <t>25.33%</t>
  </si>
  <si>
    <t>9.49%</t>
  </si>
  <si>
    <t>25.49%</t>
  </si>
  <si>
    <t>19.51%</t>
  </si>
  <si>
    <t>33.42%</t>
  </si>
  <si>
    <t>18.27%</t>
  </si>
  <si>
    <t>32.58%</t>
  </si>
  <si>
    <t>25.29%</t>
  </si>
  <si>
    <t>28.70%</t>
  </si>
  <si>
    <t>16.62%</t>
  </si>
  <si>
    <t>27.54%</t>
  </si>
  <si>
    <t>52.69%</t>
  </si>
  <si>
    <t>16.00%</t>
  </si>
  <si>
    <t>48.75%</t>
  </si>
  <si>
    <t>2.89%</t>
  </si>
  <si>
    <t>24.33%</t>
  </si>
  <si>
    <t>22.77%</t>
  </si>
  <si>
    <t>9.54%</t>
  </si>
  <si>
    <t>1.18%</t>
  </si>
  <si>
    <t>45.31%</t>
  </si>
  <si>
    <t>54.24%</t>
  </si>
  <si>
    <t>57.14%</t>
  </si>
  <si>
    <t>39.69%</t>
  </si>
  <si>
    <t>5.33%</t>
  </si>
  <si>
    <t>11.91%</t>
  </si>
  <si>
    <t>1.86%</t>
  </si>
  <si>
    <t>18.22%</t>
  </si>
  <si>
    <t>24.42%</t>
  </si>
  <si>
    <t>21.80%</t>
  </si>
  <si>
    <t>10.91%</t>
  </si>
  <si>
    <t>20.46%</t>
  </si>
  <si>
    <t>19.27%</t>
  </si>
  <si>
    <t>Путин Владимир Владимирович</t>
  </si>
  <si>
    <t>73.24%</t>
  </si>
  <si>
    <t>38.14%</t>
  </si>
  <si>
    <t>35.58%</t>
  </si>
  <si>
    <t>29.63%</t>
  </si>
  <si>
    <t>37.72%</t>
  </si>
  <si>
    <t>31.98%</t>
  </si>
  <si>
    <t>74.40%</t>
  </si>
  <si>
    <t>72.81%</t>
  </si>
  <si>
    <t>84.68%</t>
  </si>
  <si>
    <t>67.73%</t>
  </si>
  <si>
    <t>74.77%</t>
  </si>
  <si>
    <t>52.65%</t>
  </si>
  <si>
    <t>55.76%</t>
  </si>
  <si>
    <t>66.81%</t>
  </si>
  <si>
    <t>80.56%</t>
  </si>
  <si>
    <t>82.41%</t>
  </si>
  <si>
    <t>68.74%</t>
  </si>
  <si>
    <t>89.53%</t>
  </si>
  <si>
    <t>89.83%</t>
  </si>
  <si>
    <t>86.76%</t>
  </si>
  <si>
    <t>87.30%</t>
  </si>
  <si>
    <t>94.60%</t>
  </si>
  <si>
    <t>96.20%</t>
  </si>
  <si>
    <t>97.60%</t>
  </si>
  <si>
    <t>91.40%</t>
  </si>
  <si>
    <t>65.05%</t>
  </si>
  <si>
    <t>85.71%</t>
  </si>
  <si>
    <t>54.29%</t>
  </si>
  <si>
    <t>45.61%</t>
  </si>
  <si>
    <t>53.44%</t>
  </si>
  <si>
    <t>62.32%</t>
  </si>
  <si>
    <t>70.45%</t>
  </si>
  <si>
    <t>67.32%</t>
  </si>
  <si>
    <t>60.72%</t>
  </si>
  <si>
    <t>68.36%</t>
  </si>
  <si>
    <t>67.88%</t>
  </si>
  <si>
    <t>70.47%</t>
  </si>
  <si>
    <t>82.08%</t>
  </si>
  <si>
    <t>76.75%</t>
  </si>
  <si>
    <t>67.78%</t>
  </si>
  <si>
    <t>87.42%</t>
  </si>
  <si>
    <t>57.97%</t>
  </si>
  <si>
    <t>57.05%</t>
  </si>
  <si>
    <t>68.09%</t>
  </si>
  <si>
    <t>52.80%</t>
  </si>
  <si>
    <t>41.26%</t>
  </si>
  <si>
    <t>41.38%</t>
  </si>
  <si>
    <t>62.07%</t>
  </si>
  <si>
    <t>20.34%</t>
  </si>
  <si>
    <t>48.26%</t>
  </si>
  <si>
    <t>66.67%</t>
  </si>
  <si>
    <t>51.09%</t>
  </si>
  <si>
    <t>51.68%</t>
  </si>
  <si>
    <t>43.97%</t>
  </si>
  <si>
    <t>77.42%</t>
  </si>
  <si>
    <t>50.06%</t>
  </si>
  <si>
    <t>79.55%</t>
  </si>
  <si>
    <t>57.58%</t>
  </si>
  <si>
    <t>48.72%</t>
  </si>
  <si>
    <t>91.99%</t>
  </si>
  <si>
    <t>91.67%</t>
  </si>
  <si>
    <t>84.40%</t>
  </si>
  <si>
    <t>32.82%</t>
  </si>
  <si>
    <t>74.91%</t>
  </si>
  <si>
    <t>53.53%</t>
  </si>
  <si>
    <t>53.75%</t>
  </si>
  <si>
    <t>60.29%</t>
  </si>
  <si>
    <t>59.57%</t>
  </si>
  <si>
    <t>45.48%</t>
  </si>
  <si>
    <t>50.00%</t>
  </si>
  <si>
    <t>62.46%</t>
  </si>
  <si>
    <t>41.09%</t>
  </si>
  <si>
    <t>41.83%</t>
  </si>
  <si>
    <t>52.48%</t>
  </si>
  <si>
    <t>50.75%</t>
  </si>
  <si>
    <t>56.83%</t>
  </si>
  <si>
    <t>84.43%</t>
  </si>
  <si>
    <t>48.24%</t>
  </si>
  <si>
    <t>39.95%</t>
  </si>
  <si>
    <t>58.33%</t>
  </si>
  <si>
    <t>48.58%</t>
  </si>
  <si>
    <t>41.27%</t>
  </si>
  <si>
    <t>75.47%</t>
  </si>
  <si>
    <t>60.00%</t>
  </si>
  <si>
    <t>69.01%</t>
  </si>
  <si>
    <t>65.00%</t>
  </si>
  <si>
    <t>57.53%</t>
  </si>
  <si>
    <t>42.89%</t>
  </si>
  <si>
    <t>39.87%</t>
  </si>
  <si>
    <t>36.80%</t>
  </si>
  <si>
    <t>40.56%</t>
  </si>
  <si>
    <t>51.48%</t>
  </si>
  <si>
    <t>58.95%</t>
  </si>
  <si>
    <t>49.72%</t>
  </si>
  <si>
    <t>76.30%</t>
  </si>
  <si>
    <t>73.44%</t>
  </si>
  <si>
    <t>72.20%</t>
  </si>
  <si>
    <t>77.06%</t>
  </si>
  <si>
    <t>82.14%</t>
  </si>
  <si>
    <t>81.43%</t>
  </si>
  <si>
    <t>82.07%</t>
  </si>
  <si>
    <t>75.71%</t>
  </si>
  <si>
    <t>78.86%</t>
  </si>
  <si>
    <t>60.13%</t>
  </si>
  <si>
    <t>88.72%</t>
  </si>
  <si>
    <t>60.33%</t>
  </si>
  <si>
    <t>42.53%</t>
  </si>
  <si>
    <t>35.41%</t>
  </si>
  <si>
    <t>45.74%</t>
  </si>
  <si>
    <t>69.23%</t>
  </si>
  <si>
    <t>77.78%</t>
  </si>
  <si>
    <t>56.25%</t>
  </si>
  <si>
    <t>59.70%</t>
  </si>
  <si>
    <t>47.37%</t>
  </si>
  <si>
    <t>56.79%</t>
  </si>
  <si>
    <t>90.09%</t>
  </si>
  <si>
    <t>95.22%</t>
  </si>
  <si>
    <t>60.19%</t>
  </si>
  <si>
    <t>48.70%</t>
  </si>
  <si>
    <t>46.90%</t>
  </si>
  <si>
    <t>40.58%</t>
  </si>
  <si>
    <t>37.84%</t>
  </si>
  <si>
    <t>28.03%</t>
  </si>
  <si>
    <t>51.14%</t>
  </si>
  <si>
    <t>64.00%</t>
  </si>
  <si>
    <t>86.52%</t>
  </si>
  <si>
    <t>44.24%</t>
  </si>
  <si>
    <t>43.12%</t>
  </si>
  <si>
    <t>52.46%</t>
  </si>
  <si>
    <t>71.63%</t>
  </si>
  <si>
    <t>69.28%</t>
  </si>
  <si>
    <t>83.66%</t>
  </si>
  <si>
    <t>85.98%</t>
  </si>
  <si>
    <t>88.25%</t>
  </si>
  <si>
    <t>92.75%</t>
  </si>
  <si>
    <t>79.06%</t>
  </si>
  <si>
    <t>71.93%</t>
  </si>
  <si>
    <t>72.68%</t>
  </si>
  <si>
    <t>79.44%</t>
  </si>
  <si>
    <t>76.59%</t>
  </si>
  <si>
    <t>62.41%</t>
  </si>
  <si>
    <t>41.22%</t>
  </si>
  <si>
    <t>75.32%</t>
  </si>
  <si>
    <t>72.86%</t>
  </si>
  <si>
    <t>81.64%</t>
  </si>
  <si>
    <t>35.19%</t>
  </si>
  <si>
    <t>58.72%</t>
  </si>
  <si>
    <t>45.78%</t>
  </si>
  <si>
    <t>57.81%</t>
  </si>
  <si>
    <t>55.95%</t>
  </si>
  <si>
    <t>54.32%</t>
  </si>
  <si>
    <t>45.11%</t>
  </si>
  <si>
    <t>92.21%</t>
  </si>
  <si>
    <t>90.60%</t>
  </si>
  <si>
    <t>84.67%</t>
  </si>
  <si>
    <t>86.09%</t>
  </si>
  <si>
    <t>85.89%</t>
  </si>
  <si>
    <t>88.36%</t>
  </si>
  <si>
    <t>86.49%</t>
  </si>
  <si>
    <t>95.21%</t>
  </si>
  <si>
    <t>84.26%</t>
  </si>
  <si>
    <t>86.34%</t>
  </si>
  <si>
    <t>88.12%</t>
  </si>
  <si>
    <t>85.84%</t>
  </si>
  <si>
    <t>65.90%</t>
  </si>
  <si>
    <t>67.42%</t>
  </si>
  <si>
    <t>75.86%</t>
  </si>
  <si>
    <t>60.58%</t>
  </si>
  <si>
    <t>50.94%</t>
  </si>
  <si>
    <t>73.96%</t>
  </si>
  <si>
    <t>32.76%</t>
  </si>
  <si>
    <t>21.66%</t>
  </si>
  <si>
    <t>59.09%</t>
  </si>
  <si>
    <t>40.00%</t>
  </si>
  <si>
    <t>29.77%</t>
  </si>
  <si>
    <t>35.30%</t>
  </si>
  <si>
    <t>59.81%</t>
  </si>
  <si>
    <t>55.75%</t>
  </si>
  <si>
    <t>46.27%</t>
  </si>
  <si>
    <t>61.33%</t>
  </si>
  <si>
    <t>69.05%</t>
  </si>
  <si>
    <t>41.18%</t>
  </si>
  <si>
    <t>58.13%</t>
  </si>
  <si>
    <t>44.99%</t>
  </si>
  <si>
    <t>53.85%</t>
  </si>
  <si>
    <t>52.25%</t>
  </si>
  <si>
    <t>58.62%</t>
  </si>
  <si>
    <t>54.04%</t>
  </si>
  <si>
    <t>66.76%</t>
  </si>
  <si>
    <t>85.19%</t>
  </si>
  <si>
    <t>74.26%</t>
  </si>
  <si>
    <t>42.03%</t>
  </si>
  <si>
    <t>34.41%</t>
  </si>
  <si>
    <t>53.33%</t>
  </si>
  <si>
    <t>27.36%</t>
  </si>
  <si>
    <t>77.24%</t>
  </si>
  <si>
    <t>84.52%</t>
  </si>
  <si>
    <t>54.90%</t>
  </si>
  <si>
    <t>55.38%</t>
  </si>
  <si>
    <t>52.67%</t>
  </si>
  <si>
    <t>94.36%</t>
  </si>
  <si>
    <t>33.29%</t>
  </si>
  <si>
    <t>29.66%</t>
  </si>
  <si>
    <t>26.68%</t>
  </si>
  <si>
    <t>91.47%</t>
  </si>
  <si>
    <t>95.12%</t>
  </si>
  <si>
    <t>38.31%</t>
  </si>
  <si>
    <t>72.00%</t>
  </si>
  <si>
    <t>74.24%</t>
  </si>
  <si>
    <t>82.90%</t>
  </si>
  <si>
    <t>87.21%</t>
  </si>
  <si>
    <t>83.75%</t>
  </si>
  <si>
    <t>80.90%</t>
  </si>
  <si>
    <t>90.44%</t>
  </si>
  <si>
    <t>62.81%</t>
  </si>
  <si>
    <t>82.50%</t>
  </si>
  <si>
    <t>61.80%</t>
  </si>
  <si>
    <t>64.05%</t>
  </si>
  <si>
    <t>48.00%</t>
  </si>
  <si>
    <t>64.09%</t>
  </si>
  <si>
    <t>65.55%</t>
  </si>
  <si>
    <t>УИК №5262</t>
  </si>
  <si>
    <t>УИК №5263</t>
  </si>
  <si>
    <t>УИК №5264</t>
  </si>
  <si>
    <t>УИК №5265</t>
  </si>
  <si>
    <t>УИК №5266</t>
  </si>
  <si>
    <t>УИК №5268</t>
  </si>
  <si>
    <t>УИК №5269</t>
  </si>
  <si>
    <t>УИК №5272</t>
  </si>
  <si>
    <t>УИК №5273</t>
  </si>
  <si>
    <t>УИК №5274</t>
  </si>
  <si>
    <t>УИК №5275</t>
  </si>
  <si>
    <t>УИК №5277</t>
  </si>
  <si>
    <t>УИК №5279</t>
  </si>
  <si>
    <t>УИК №5281</t>
  </si>
  <si>
    <t>УИК №5282</t>
  </si>
  <si>
    <t>УИК №5283</t>
  </si>
  <si>
    <t>УИК №5285</t>
  </si>
  <si>
    <t>УИК №5286</t>
  </si>
  <si>
    <t>УИК №5288</t>
  </si>
  <si>
    <t>УИК №5289</t>
  </si>
  <si>
    <t>УИК №5290</t>
  </si>
  <si>
    <t>УИК №5291</t>
  </si>
  <si>
    <t>УИК №5292</t>
  </si>
  <si>
    <t>УИК №5293</t>
  </si>
  <si>
    <t>УИК №5294</t>
  </si>
  <si>
    <t>УИК №5295</t>
  </si>
  <si>
    <t>УИК №5296</t>
  </si>
  <si>
    <t>УИК №5297</t>
  </si>
  <si>
    <t>УИК №5299</t>
  </si>
  <si>
    <t>УИК №5300</t>
  </si>
  <si>
    <t>УИК №5301</t>
  </si>
  <si>
    <t>УИК №5302</t>
  </si>
  <si>
    <t>УИК №5303</t>
  </si>
  <si>
    <t>УИК №5304</t>
  </si>
  <si>
    <t>УИК №5305</t>
  </si>
  <si>
    <t>УИК №5306</t>
  </si>
  <si>
    <t>УИК №5307</t>
  </si>
  <si>
    <t>УИК №5308</t>
  </si>
  <si>
    <t>УИК №5309</t>
  </si>
  <si>
    <t>УИК №5310</t>
  </si>
  <si>
    <t>УИК №5311</t>
  </si>
  <si>
    <t>УИК №5313</t>
  </si>
  <si>
    <t>УИК №5314</t>
  </si>
  <si>
    <t>УИК №5315</t>
  </si>
  <si>
    <t>УИК №5316</t>
  </si>
  <si>
    <t>УИК №5317</t>
  </si>
  <si>
    <t>УИК №5318</t>
  </si>
  <si>
    <t>УИК №5319</t>
  </si>
  <si>
    <t>УИК №5320</t>
  </si>
  <si>
    <t>УИК №5321</t>
  </si>
  <si>
    <t>УИК №5322</t>
  </si>
  <si>
    <t>УИК №5323</t>
  </si>
  <si>
    <t>УИК №5324</t>
  </si>
  <si>
    <t>УИК №5325</t>
  </si>
  <si>
    <t>УИК №5326</t>
  </si>
  <si>
    <t>УИК №5327</t>
  </si>
  <si>
    <t>УИК №5328</t>
  </si>
  <si>
    <t>УИК №5329</t>
  </si>
  <si>
    <t>УИК №5330</t>
  </si>
  <si>
    <t>УИК №5335</t>
  </si>
  <si>
    <t>УИК №5336</t>
  </si>
  <si>
    <t>УИК №5338</t>
  </si>
  <si>
    <t>УИК №5339</t>
  </si>
  <si>
    <t>УИК №5341</t>
  </si>
  <si>
    <t>УИК №5342</t>
  </si>
  <si>
    <t>УИК №5343</t>
  </si>
  <si>
    <t>УИК №5344</t>
  </si>
  <si>
    <t>УИК №5345</t>
  </si>
  <si>
    <t>УИК №5346</t>
  </si>
  <si>
    <t>УИК №5347</t>
  </si>
  <si>
    <t>УИК №5356</t>
  </si>
  <si>
    <t>УИК №5358</t>
  </si>
  <si>
    <t>УИК №5359</t>
  </si>
  <si>
    <t>УИК №5364</t>
  </si>
  <si>
    <t>УИК №5365</t>
  </si>
  <si>
    <t>УИК №5367</t>
  </si>
  <si>
    <t>УИК №5369</t>
  </si>
  <si>
    <t>УИК №5370</t>
  </si>
  <si>
    <t>УИК №5376</t>
  </si>
  <si>
    <t>УИК №5377</t>
  </si>
  <si>
    <t>УИК №5378</t>
  </si>
  <si>
    <t>УИК №5379</t>
  </si>
  <si>
    <t>УИК №5380</t>
  </si>
  <si>
    <t>УИК №5381</t>
  </si>
  <si>
    <t>УИК №5382</t>
  </si>
  <si>
    <t>УИК №5383</t>
  </si>
  <si>
    <t>УИК №5384</t>
  </si>
  <si>
    <t>УИК №5385</t>
  </si>
  <si>
    <t>УИК №5386</t>
  </si>
  <si>
    <t>УИК №5388</t>
  </si>
  <si>
    <t>УИК №5389</t>
  </si>
  <si>
    <t>УИК №5391</t>
  </si>
  <si>
    <t>УИК №5394</t>
  </si>
  <si>
    <t>УИК №5398</t>
  </si>
  <si>
    <t>УИК №5402</t>
  </si>
  <si>
    <t>УИК №5405</t>
  </si>
  <si>
    <t>УИК №5408</t>
  </si>
  <si>
    <t>УИК №5409</t>
  </si>
  <si>
    <t>УИК №5411</t>
  </si>
  <si>
    <t>УИК №5413</t>
  </si>
  <si>
    <t>УИК №5414</t>
  </si>
  <si>
    <t>УИК №5415</t>
  </si>
  <si>
    <t>УИК №5416</t>
  </si>
  <si>
    <t>УИК №5417</t>
  </si>
  <si>
    <t>УИК №5418</t>
  </si>
  <si>
    <t>УИК №5419</t>
  </si>
  <si>
    <t>УИК №5420</t>
  </si>
  <si>
    <t>УИК №5422</t>
  </si>
  <si>
    <t>УИК №5423</t>
  </si>
  <si>
    <t>УИК №5426</t>
  </si>
  <si>
    <t>УИК №5427</t>
  </si>
  <si>
    <t>УИК №5430</t>
  </si>
  <si>
    <t>УИК №5431</t>
  </si>
  <si>
    <t>УИК №5432</t>
  </si>
  <si>
    <t>УИК №5433</t>
  </si>
  <si>
    <t>УИК №5434</t>
  </si>
  <si>
    <t>УИК №5435</t>
  </si>
  <si>
    <t>УИК №5437</t>
  </si>
  <si>
    <t>УИК №5438</t>
  </si>
  <si>
    <t>УИК №5441</t>
  </si>
  <si>
    <t>УИК №5442</t>
  </si>
  <si>
    <t>УИК №5443</t>
  </si>
  <si>
    <t>УИК №5446</t>
  </si>
  <si>
    <t>УИК №5448</t>
  </si>
  <si>
    <t>УИК №5450</t>
  </si>
  <si>
    <t>УИК №5453</t>
  </si>
  <si>
    <t>УИК №5454</t>
  </si>
  <si>
    <t>УИК №5457</t>
  </si>
  <si>
    <t>УИК №5460</t>
  </si>
  <si>
    <t>УИК №5463</t>
  </si>
  <si>
    <t>УИК №5466</t>
  </si>
  <si>
    <t>УИК №5467</t>
  </si>
  <si>
    <t>УИК №5468</t>
  </si>
  <si>
    <t>УИК №5472</t>
  </si>
  <si>
    <t>УИК №5473</t>
  </si>
  <si>
    <t>УИК №5475</t>
  </si>
  <si>
    <t>УИК №5478</t>
  </si>
  <si>
    <t>УИК №5480</t>
  </si>
  <si>
    <t>УИК №5481</t>
  </si>
  <si>
    <t>УИК №5482</t>
  </si>
  <si>
    <t>УИК №5484</t>
  </si>
  <si>
    <t>УИК №5485</t>
  </si>
  <si>
    <t>УИК №5486</t>
  </si>
  <si>
    <t>УИК №5487</t>
  </si>
  <si>
    <t>УИК №5488</t>
  </si>
  <si>
    <t>УИК №5489</t>
  </si>
  <si>
    <t>УИК №5493</t>
  </si>
  <si>
    <t>УИК №5498</t>
  </si>
  <si>
    <t>УИК №5499</t>
  </si>
  <si>
    <t>5.99%</t>
  </si>
  <si>
    <t>4.87%</t>
  </si>
  <si>
    <t>7.89%</t>
  </si>
  <si>
    <t>5.94%</t>
  </si>
  <si>
    <t>3.15%</t>
  </si>
  <si>
    <t>10.33%</t>
  </si>
  <si>
    <t>7.31%</t>
  </si>
  <si>
    <t>7.27%</t>
  </si>
  <si>
    <t>4.41%</t>
  </si>
  <si>
    <t>5.03%</t>
  </si>
  <si>
    <t>2.37%</t>
  </si>
  <si>
    <t>1.74%</t>
  </si>
  <si>
    <t>1.54%</t>
  </si>
  <si>
    <t>6.63%</t>
  </si>
  <si>
    <t>4.59%</t>
  </si>
  <si>
    <t>2.10%</t>
  </si>
  <si>
    <t>4.25%</t>
  </si>
  <si>
    <t>3.89%</t>
  </si>
  <si>
    <t>3.98%</t>
  </si>
  <si>
    <t>6.83%</t>
  </si>
  <si>
    <t>4.06%</t>
  </si>
  <si>
    <t>6.82%</t>
  </si>
  <si>
    <t>2.93%</t>
  </si>
  <si>
    <t>1.69%</t>
  </si>
  <si>
    <t>0.45%</t>
  </si>
  <si>
    <t>2.17%</t>
  </si>
  <si>
    <t>6.19%</t>
  </si>
  <si>
    <t>2.91%</t>
  </si>
  <si>
    <t>0.90%</t>
  </si>
  <si>
    <t>0.86%</t>
  </si>
  <si>
    <t>6.25%</t>
  </si>
  <si>
    <t>3.96%</t>
  </si>
  <si>
    <t>3.04%</t>
  </si>
  <si>
    <t>5.17%</t>
  </si>
  <si>
    <t>0.78%</t>
  </si>
  <si>
    <t>3.36%</t>
  </si>
  <si>
    <t>1.81%</t>
  </si>
  <si>
    <t>3.08%</t>
  </si>
  <si>
    <t>2.63%</t>
  </si>
  <si>
    <t>6.37%</t>
  </si>
  <si>
    <t>2.58%</t>
  </si>
  <si>
    <t>6.90%</t>
  </si>
  <si>
    <t>3.73%</t>
  </si>
  <si>
    <t>11.86%</t>
  </si>
  <si>
    <t>3.69%</t>
  </si>
  <si>
    <t>10.87%</t>
  </si>
  <si>
    <t>5.37%</t>
  </si>
  <si>
    <t>1.65%</t>
  </si>
  <si>
    <t>7.57%</t>
  </si>
  <si>
    <t>1.68%</t>
  </si>
  <si>
    <t>0.51%</t>
  </si>
  <si>
    <t>3.33%</t>
  </si>
  <si>
    <t>0.42%</t>
  </si>
  <si>
    <t>9.17%</t>
  </si>
  <si>
    <t>11.52%</t>
  </si>
  <si>
    <t>10.97%</t>
  </si>
  <si>
    <t>11.39%</t>
  </si>
  <si>
    <t>4.54%</t>
  </si>
  <si>
    <t>5.48%</t>
  </si>
  <si>
    <t>8.03%</t>
  </si>
  <si>
    <t>7.58%</t>
  </si>
  <si>
    <t>6.16%</t>
  </si>
  <si>
    <t>15.00%</t>
  </si>
  <si>
    <t>12.26%</t>
  </si>
  <si>
    <t>10.38%</t>
  </si>
  <si>
    <t>9.68%</t>
  </si>
  <si>
    <t>16.61%</t>
  </si>
  <si>
    <t>8.24%</t>
  </si>
  <si>
    <t>11.05%</t>
  </si>
  <si>
    <t>7.02%</t>
  </si>
  <si>
    <t>11.97%</t>
  </si>
  <si>
    <t>10.08%</t>
  </si>
  <si>
    <t>11.83%</t>
  </si>
  <si>
    <t>17.93%</t>
  </si>
  <si>
    <t>15.47%</t>
  </si>
  <si>
    <t>12.66%</t>
  </si>
  <si>
    <t>12.52%</t>
  </si>
  <si>
    <t>13.81%</t>
  </si>
  <si>
    <t>18.25%</t>
  </si>
  <si>
    <t>16.95%</t>
  </si>
  <si>
    <t>7.60%</t>
  </si>
  <si>
    <t>6.68%</t>
  </si>
  <si>
    <t>5.92%</t>
  </si>
  <si>
    <t>7.12%</t>
  </si>
  <si>
    <t>18.41%</t>
  </si>
  <si>
    <t>8.19%</t>
  </si>
  <si>
    <t>10.24%</t>
  </si>
  <si>
    <t>9.11%</t>
  </si>
  <si>
    <t>11.14%</t>
  </si>
  <si>
    <t>24.24%</t>
  </si>
  <si>
    <t>13.35%</t>
  </si>
  <si>
    <t>15.59%</t>
  </si>
  <si>
    <t>7.21%</t>
  </si>
  <si>
    <t>9.77%</t>
  </si>
  <si>
    <t>8.67%</t>
  </si>
  <si>
    <t>0.73%</t>
  </si>
  <si>
    <t>6.11%</t>
  </si>
  <si>
    <t>9.19%</t>
  </si>
  <si>
    <t>10.50%</t>
  </si>
  <si>
    <t>8.95%</t>
  </si>
  <si>
    <t>15.93%</t>
  </si>
  <si>
    <t>7.00%</t>
  </si>
  <si>
    <t>12.39%</t>
  </si>
  <si>
    <t>11.77%</t>
  </si>
  <si>
    <t>3.93%</t>
  </si>
  <si>
    <t>10.05%</t>
  </si>
  <si>
    <t>4.74%</t>
  </si>
  <si>
    <t>4.14%</t>
  </si>
  <si>
    <t>9.04%</t>
  </si>
  <si>
    <t>8.27%</t>
  </si>
  <si>
    <t>7.24%</t>
  </si>
  <si>
    <t>3.56%</t>
  </si>
  <si>
    <t>6.07%</t>
  </si>
  <si>
    <t>5.57%</t>
  </si>
  <si>
    <t>6.02%</t>
  </si>
  <si>
    <t>6.21%</t>
  </si>
  <si>
    <t>3.67%</t>
  </si>
  <si>
    <t>5.44%</t>
  </si>
  <si>
    <t>6.51%</t>
  </si>
  <si>
    <t>15.61%</t>
  </si>
  <si>
    <t>21.74%</t>
  </si>
  <si>
    <t>14.66%</t>
  </si>
  <si>
    <t>5.43%</t>
  </si>
  <si>
    <t>8.47%</t>
  </si>
  <si>
    <t>8.79%</t>
  </si>
  <si>
    <t>13.17%</t>
  </si>
  <si>
    <t>3.77%</t>
  </si>
  <si>
    <t>16.03%</t>
  </si>
  <si>
    <t>9.70%</t>
  </si>
  <si>
    <t>15.14%</t>
  </si>
  <si>
    <t>4.55%</t>
  </si>
  <si>
    <t>10.04%</t>
  </si>
  <si>
    <t>2.44%</t>
  </si>
  <si>
    <t>1.62%</t>
  </si>
  <si>
    <t>1.39%</t>
  </si>
  <si>
    <t>11.67%</t>
  </si>
  <si>
    <t>11.36%</t>
  </si>
  <si>
    <t>8.45%</t>
  </si>
  <si>
    <t>29.20%</t>
  </si>
  <si>
    <t>0.85%</t>
  </si>
  <si>
    <t>2.02%</t>
  </si>
  <si>
    <t>1.37%</t>
  </si>
  <si>
    <t>1.19%</t>
  </si>
  <si>
    <t>0.72%</t>
  </si>
  <si>
    <t>1.53%</t>
  </si>
  <si>
    <t>1.06%</t>
  </si>
  <si>
    <t>6.60%</t>
  </si>
  <si>
    <t>5.88%</t>
  </si>
  <si>
    <t>9.00%</t>
  </si>
  <si>
    <t>5.97%</t>
  </si>
  <si>
    <t>2.79%</t>
  </si>
  <si>
    <t>6.26%</t>
  </si>
  <si>
    <t>8.71%</t>
  </si>
  <si>
    <t>1.17%</t>
  </si>
  <si>
    <t>1.34%</t>
  </si>
  <si>
    <t>1.49%</t>
  </si>
  <si>
    <t>2.09%</t>
  </si>
  <si>
    <t>12.12%</t>
  </si>
  <si>
    <t>3.63%</t>
  </si>
  <si>
    <t>6.99%</t>
  </si>
  <si>
    <t>5.30%</t>
  </si>
  <si>
    <t>5.24%</t>
  </si>
  <si>
    <t>0.79%</t>
  </si>
  <si>
    <t>0.87%</t>
  </si>
  <si>
    <t>4.68%</t>
  </si>
  <si>
    <t>4.08%</t>
  </si>
  <si>
    <t>3.21%</t>
  </si>
  <si>
    <t>3.61%</t>
  </si>
  <si>
    <t>8.85%</t>
  </si>
  <si>
    <t>0.22%</t>
  </si>
  <si>
    <t>6.64%</t>
  </si>
  <si>
    <t>1.26%</t>
  </si>
  <si>
    <t>11.54%</t>
  </si>
  <si>
    <t>0.46%</t>
  </si>
  <si>
    <t>0.32%</t>
  </si>
  <si>
    <t>1.01%</t>
  </si>
  <si>
    <t>0.20%</t>
  </si>
  <si>
    <t>4.94%</t>
  </si>
  <si>
    <t>5.19%</t>
  </si>
  <si>
    <t>1.23%</t>
  </si>
  <si>
    <t>0.92%</t>
  </si>
  <si>
    <t>5.81%</t>
  </si>
  <si>
    <t>9.05%</t>
  </si>
  <si>
    <t>0.58%</t>
  </si>
  <si>
    <t>0.96%</t>
  </si>
  <si>
    <t>0.83%</t>
  </si>
  <si>
    <t>1.21%</t>
  </si>
  <si>
    <t>7.11%</t>
  </si>
  <si>
    <t>7.32%</t>
  </si>
  <si>
    <t>0.63%</t>
  </si>
  <si>
    <t>5.77%</t>
  </si>
  <si>
    <t>1.05%</t>
  </si>
  <si>
    <t>0.36%</t>
  </si>
  <si>
    <t>0.14%</t>
  </si>
  <si>
    <t>10.71%</t>
  </si>
  <si>
    <t>5.86%</t>
  </si>
  <si>
    <t>6.70%</t>
  </si>
  <si>
    <t>8.13%</t>
  </si>
  <si>
    <t>3.48%</t>
  </si>
  <si>
    <t>20.00%</t>
  </si>
  <si>
    <t>37.74%</t>
  </si>
  <si>
    <t>30.80%</t>
  </si>
  <si>
    <t>35.48%</t>
  </si>
  <si>
    <t>47.00%</t>
  </si>
  <si>
    <t>40.97%</t>
  </si>
  <si>
    <t>35.74%</t>
  </si>
  <si>
    <t>33.66%</t>
  </si>
  <si>
    <t>36.15%</t>
  </si>
  <si>
    <t>25.08%</t>
  </si>
  <si>
    <t>29.02%</t>
  </si>
  <si>
    <t>26.96%</t>
  </si>
  <si>
    <t>19.31%</t>
  </si>
  <si>
    <t>36.07%</t>
  </si>
  <si>
    <t>49.79%</t>
  </si>
  <si>
    <t>28.96%</t>
  </si>
  <si>
    <t>23.37%</t>
  </si>
  <si>
    <t>40.40%</t>
  </si>
  <si>
    <t>46.49%</t>
  </si>
  <si>
    <t>36.66%</t>
  </si>
  <si>
    <t>29.93%</t>
  </si>
  <si>
    <t>23.73%</t>
  </si>
  <si>
    <t>5.09%</t>
  </si>
  <si>
    <t>2.76%</t>
  </si>
  <si>
    <t>17.91%</t>
  </si>
  <si>
    <t>33.07%</t>
  </si>
  <si>
    <t>17.85%</t>
  </si>
  <si>
    <t>47.33%</t>
  </si>
  <si>
    <t>27.27%</t>
  </si>
  <si>
    <t>34.54%</t>
  </si>
  <si>
    <t>43.01%</t>
  </si>
  <si>
    <t>40.91%</t>
  </si>
  <si>
    <t>46.85%</t>
  </si>
  <si>
    <t>46.82%</t>
  </si>
  <si>
    <t>37.70%</t>
  </si>
  <si>
    <t>0.37%</t>
  </si>
  <si>
    <t>41.25%</t>
  </si>
  <si>
    <t>41.66%</t>
  </si>
  <si>
    <t>38.91%</t>
  </si>
  <si>
    <t>27.51%</t>
  </si>
  <si>
    <t>38.75%</t>
  </si>
  <si>
    <t>33.63%</t>
  </si>
  <si>
    <t>1.31%</t>
  </si>
  <si>
    <t>41.15%</t>
  </si>
  <si>
    <t>48.78%</t>
  </si>
  <si>
    <t>51.45%</t>
  </si>
  <si>
    <t>13.07%</t>
  </si>
  <si>
    <t>28.57%</t>
  </si>
  <si>
    <t>48.29%</t>
  </si>
  <si>
    <t>20.83%</t>
  </si>
  <si>
    <t>27.87%</t>
  </si>
  <si>
    <t>9.61%</t>
  </si>
  <si>
    <t>34.43%</t>
  </si>
  <si>
    <t>3.24%</t>
  </si>
  <si>
    <t>2.01%</t>
  </si>
  <si>
    <t>2.87%</t>
  </si>
  <si>
    <t>40.45%</t>
  </si>
  <si>
    <t>41.51%</t>
  </si>
  <si>
    <t>5.04%</t>
  </si>
  <si>
    <t>1.51%</t>
  </si>
  <si>
    <t>27.12%</t>
  </si>
  <si>
    <t>20.88%</t>
  </si>
  <si>
    <t>15.22%</t>
  </si>
  <si>
    <t>38.54%</t>
  </si>
  <si>
    <t>3.31%</t>
  </si>
  <si>
    <t>4.88%</t>
  </si>
  <si>
    <t>41.40%</t>
  </si>
  <si>
    <t>5.65%</t>
  </si>
  <si>
    <t>38.62%</t>
  </si>
  <si>
    <t>35.14%</t>
  </si>
  <si>
    <t>13.04%</t>
  </si>
  <si>
    <t>5.67%</t>
  </si>
  <si>
    <t>35.51%</t>
  </si>
  <si>
    <t>35.91%</t>
  </si>
  <si>
    <t>57.68%</t>
  </si>
  <si>
    <t>28.00%</t>
  </si>
  <si>
    <t>30.22%</t>
  </si>
  <si>
    <t>6.00%</t>
  </si>
  <si>
    <t>44.32%</t>
  </si>
  <si>
    <t>0.38%</t>
  </si>
  <si>
    <t>20.35%</t>
  </si>
  <si>
    <t>44.18%</t>
  </si>
  <si>
    <t>76.98%</t>
  </si>
  <si>
    <t>77.68%</t>
  </si>
  <si>
    <t>73.84%</t>
  </si>
  <si>
    <t>73.30%</t>
  </si>
  <si>
    <t>71.87%</t>
  </si>
  <si>
    <t>74.95%</t>
  </si>
  <si>
    <t>80.71%</t>
  </si>
  <si>
    <t>80.37%</t>
  </si>
  <si>
    <t>90.27%</t>
  </si>
  <si>
    <t>76.99%</t>
  </si>
  <si>
    <t>83.08%</t>
  </si>
  <si>
    <t>76.20%</t>
  </si>
  <si>
    <t>80.30%</t>
  </si>
  <si>
    <t>78.51%</t>
  </si>
  <si>
    <t>51.25%</t>
  </si>
  <si>
    <t>38.68%</t>
  </si>
  <si>
    <t>44.98%</t>
  </si>
  <si>
    <t>51.61%</t>
  </si>
  <si>
    <t>36.84%</t>
  </si>
  <si>
    <t>33.89%</t>
  </si>
  <si>
    <t>49.73%</t>
  </si>
  <si>
    <t>56.52%</t>
  </si>
  <si>
    <t>57.17%</t>
  </si>
  <si>
    <t>58.26%</t>
  </si>
  <si>
    <t>60.62%</t>
  </si>
  <si>
    <t>80.65%</t>
  </si>
  <si>
    <t>39.52%</t>
  </si>
  <si>
    <t>29.17%</t>
  </si>
  <si>
    <t>52.47%</t>
  </si>
  <si>
    <t>33.20%</t>
  </si>
  <si>
    <t>31.52%</t>
  </si>
  <si>
    <t>37.89%</t>
  </si>
  <si>
    <t>33.93%</t>
  </si>
  <si>
    <t>43.07%</t>
  </si>
  <si>
    <t>85.14%</t>
  </si>
  <si>
    <t>84.42%</t>
  </si>
  <si>
    <t>86.85%</t>
  </si>
  <si>
    <t>82.92%</t>
  </si>
  <si>
    <t>82.57%</t>
  </si>
  <si>
    <t>83.95%</t>
  </si>
  <si>
    <t>85.43%</t>
  </si>
  <si>
    <t>88.38%</t>
  </si>
  <si>
    <t>57.21%</t>
  </si>
  <si>
    <t>50.85%</t>
  </si>
  <si>
    <t>46.46%</t>
  </si>
  <si>
    <t>68.04%</t>
  </si>
  <si>
    <t>35.27%</t>
  </si>
  <si>
    <t>33.33%</t>
  </si>
  <si>
    <t>24.19%</t>
  </si>
  <si>
    <t>32.95%</t>
  </si>
  <si>
    <t>31.53%</t>
  </si>
  <si>
    <t>35.12%</t>
  </si>
  <si>
    <t>42.34%</t>
  </si>
  <si>
    <t>91.89%</t>
  </si>
  <si>
    <t>96.92%</t>
  </si>
  <si>
    <t>98.53%</t>
  </si>
  <si>
    <t>85.18%</t>
  </si>
  <si>
    <t>85.88%</t>
  </si>
  <si>
    <t>41.97%</t>
  </si>
  <si>
    <t>40.35%</t>
  </si>
  <si>
    <t>93.74%</t>
  </si>
  <si>
    <t>42.43%</t>
  </si>
  <si>
    <t>56.46%</t>
  </si>
  <si>
    <t>44.73%</t>
  </si>
  <si>
    <t>34.51%</t>
  </si>
  <si>
    <t>86.65%</t>
  </si>
  <si>
    <t>30.73%</t>
  </si>
  <si>
    <t>31.18%</t>
  </si>
  <si>
    <t>68.56%</t>
  </si>
  <si>
    <t>88.86%</t>
  </si>
  <si>
    <t>94.69%</t>
  </si>
  <si>
    <t>90.30%</t>
  </si>
  <si>
    <t>47.62%</t>
  </si>
  <si>
    <t>37.29%</t>
  </si>
  <si>
    <t>57.69%</t>
  </si>
  <si>
    <t>77.20%</t>
  </si>
  <si>
    <t>88.39%</t>
  </si>
  <si>
    <t>86.36%</t>
  </si>
  <si>
    <t>93.85%</t>
  </si>
  <si>
    <t>81.65%</t>
  </si>
  <si>
    <t>85.06%</t>
  </si>
  <si>
    <t>86.07%</t>
  </si>
  <si>
    <t>79.21%</t>
  </si>
  <si>
    <t>81.05%</t>
  </si>
  <si>
    <t>85.10%</t>
  </si>
  <si>
    <t>59.68%</t>
  </si>
  <si>
    <t>69.98%</t>
  </si>
  <si>
    <t>47.81%</t>
  </si>
  <si>
    <t>88.97%</t>
  </si>
  <si>
    <t>86.53%</t>
  </si>
  <si>
    <t>85.91%</t>
  </si>
  <si>
    <t>85.24%</t>
  </si>
  <si>
    <t>91.44%</t>
  </si>
  <si>
    <t>88.98%</t>
  </si>
  <si>
    <t>87.49%</t>
  </si>
  <si>
    <t>88.55%</t>
  </si>
  <si>
    <t>83.68%</t>
  </si>
  <si>
    <t>73.91%</t>
  </si>
  <si>
    <t>36.34%</t>
  </si>
  <si>
    <t>44.83%</t>
  </si>
  <si>
    <t>91.86%</t>
  </si>
  <si>
    <t>89.13%</t>
  </si>
  <si>
    <t>86.01%</t>
  </si>
  <si>
    <t>92.65%</t>
  </si>
  <si>
    <t>86.73%</t>
  </si>
  <si>
    <t>42.37%</t>
  </si>
  <si>
    <t>64.84%</t>
  </si>
  <si>
    <t>30.08%</t>
  </si>
  <si>
    <t>33.17%</t>
  </si>
  <si>
    <t>86.60%</t>
  </si>
  <si>
    <t>76.25%</t>
  </si>
  <si>
    <t>28.86%</t>
  </si>
  <si>
    <t>76.61%</t>
  </si>
  <si>
    <t>41.90%</t>
  </si>
  <si>
    <t>41.08%</t>
  </si>
  <si>
    <t>79.62%</t>
  </si>
  <si>
    <t>92.57%</t>
  </si>
  <si>
    <t>46.72%</t>
  </si>
  <si>
    <t>95.25%</t>
  </si>
  <si>
    <t>67.57%</t>
  </si>
  <si>
    <t>94.96%</t>
  </si>
  <si>
    <t>22.57%</t>
  </si>
  <si>
    <t>89.30%</t>
  </si>
  <si>
    <t>61.67%</t>
  </si>
  <si>
    <t>49.56%</t>
  </si>
  <si>
    <t>80.94%</t>
  </si>
  <si>
    <t>83.85%</t>
  </si>
  <si>
    <t>91.71%</t>
  </si>
  <si>
    <t>74.87%</t>
  </si>
  <si>
    <t>90.45%</t>
  </si>
  <si>
    <t>38.05%</t>
  </si>
  <si>
    <t>38.55%</t>
  </si>
  <si>
    <t>Латвия</t>
  </si>
  <si>
    <t>Литва</t>
  </si>
  <si>
    <t>Эстония</t>
  </si>
  <si>
    <t>Абхазия</t>
  </si>
  <si>
    <t>Южная Осетия</t>
  </si>
  <si>
    <t>В списке</t>
  </si>
  <si>
    <t>Бюлл.получ.</t>
  </si>
  <si>
    <t>Досрочн</t>
  </si>
  <si>
    <t>В помещ</t>
  </si>
  <si>
    <t>Вне пом</t>
  </si>
  <si>
    <t>Погаш</t>
  </si>
  <si>
    <t>Переносн</t>
  </si>
  <si>
    <t>Стационарн</t>
  </si>
  <si>
    <t>Недейств</t>
  </si>
  <si>
    <t>Действ</t>
  </si>
  <si>
    <t>Получ.откр.</t>
  </si>
  <si>
    <t>Выдано откр.</t>
  </si>
  <si>
    <t>Голос.откр.</t>
  </si>
  <si>
    <t>Неисп.откр</t>
  </si>
  <si>
    <t>Откр.ТИК</t>
  </si>
  <si>
    <t>Утр.откр</t>
  </si>
  <si>
    <t>Утр.бюлл</t>
  </si>
  <si>
    <t>Не учт бюлл</t>
  </si>
  <si>
    <t>Жириновский</t>
  </si>
  <si>
    <t>Зюганов</t>
  </si>
  <si>
    <t>Миронов</t>
  </si>
  <si>
    <t>Прохоров</t>
  </si>
  <si>
    <t>Путин</t>
  </si>
  <si>
    <t>Получено</t>
  </si>
  <si>
    <t>Голосовало</t>
  </si>
  <si>
    <t>%Пу</t>
  </si>
  <si>
    <t>Киргизия</t>
  </si>
  <si>
    <t>Посольство в Сухуме-1</t>
  </si>
  <si>
    <t>Посольство в Сухуме-2</t>
  </si>
  <si>
    <t>г. Гагра</t>
  </si>
  <si>
    <t>г. Гудаута</t>
  </si>
  <si>
    <t>г. Пицунда</t>
  </si>
  <si>
    <t>г. Очамчира</t>
  </si>
  <si>
    <t>г. Ткуарчал</t>
  </si>
  <si>
    <t>г. Гал</t>
  </si>
  <si>
    <t>пос. Бамбора</t>
  </si>
  <si>
    <t>Австралия</t>
  </si>
  <si>
    <t>Посольство в Канберре</t>
  </si>
  <si>
    <t xml:space="preserve">Генеральное консульство в Сиднее </t>
  </si>
  <si>
    <t>штат Квинсленд, г. Голд Кост</t>
  </si>
  <si>
    <t>г. Аделаида («Русский культурный центр»)</t>
  </si>
  <si>
    <t>г. Перт («Русский клуб»)</t>
  </si>
  <si>
    <t>г. Мельбурн («Русский дом»)</t>
  </si>
  <si>
    <t>Австрия</t>
  </si>
  <si>
    <t>Посольство в Вене</t>
  </si>
  <si>
    <t>Генеральное консульство в Зальцбурге</t>
  </si>
  <si>
    <t>Азербайджан</t>
  </si>
  <si>
    <t>Посольство в Баку</t>
  </si>
  <si>
    <t>г. Габала – 2 (Минобороны России)</t>
  </si>
  <si>
    <t>Албания</t>
  </si>
  <si>
    <t>Посольство в Тиране</t>
  </si>
  <si>
    <t>Алжир</t>
  </si>
  <si>
    <t>Посольство в Алжире</t>
  </si>
  <si>
    <t>Генеральное консульство в Аннабе</t>
  </si>
  <si>
    <t>Ангола</t>
  </si>
  <si>
    <t>Посольство в Луанде</t>
  </si>
  <si>
    <t>Аргентина</t>
  </si>
  <si>
    <t>Посольство в Буэнос-Айресе</t>
  </si>
  <si>
    <t>Афганистан</t>
  </si>
  <si>
    <t>Посольство в Кабуле</t>
  </si>
  <si>
    <t>Генеральное консульство в Мазари-Шарифе</t>
  </si>
  <si>
    <t>Армения</t>
  </si>
  <si>
    <t>Посольство в Ереване</t>
  </si>
  <si>
    <t>г. Ереван – 123 (Минобороны России)</t>
  </si>
  <si>
    <t>г. Армавир (ПУ ФСБ России)</t>
  </si>
  <si>
    <t>г. Арташат (ПУ ФСБ России)</t>
  </si>
  <si>
    <t>г. Мегри (ПУ ФСБ России)</t>
  </si>
  <si>
    <t>Генеральное консульство в Гюмри</t>
  </si>
  <si>
    <t>г. Гюмри – 922 (Минобороны России)</t>
  </si>
  <si>
    <t>г. Гюмри – полигон (Минобороны России)</t>
  </si>
  <si>
    <t>г. Гюмри – «Сиверский» (Минобороны России)</t>
  </si>
  <si>
    <t>г. Гюмри (ПУ ФСБ России)</t>
  </si>
  <si>
    <t>Бангладеш</t>
  </si>
  <si>
    <t>Посольство в Дакке</t>
  </si>
  <si>
    <t>Генеральное консульство в Читтагонге</t>
  </si>
  <si>
    <t>Бахрейн</t>
  </si>
  <si>
    <t>Посольство в Манаме</t>
  </si>
  <si>
    <t>Бельгия</t>
  </si>
  <si>
    <t>Посольство в Брюсселе</t>
  </si>
  <si>
    <t>Генеральное консульство в Антверпене</t>
  </si>
  <si>
    <t>Бенин</t>
  </si>
  <si>
    <t>Посольство в Котону</t>
  </si>
  <si>
    <t>Белоруссия</t>
  </si>
  <si>
    <t xml:space="preserve">Посольство в Минске </t>
  </si>
  <si>
    <t>Генеральное консульство в Бресте</t>
  </si>
  <si>
    <t>г. Гродно</t>
  </si>
  <si>
    <t>г. Витебск</t>
  </si>
  <si>
    <t>г. Гомель</t>
  </si>
  <si>
    <t>г. Могилев</t>
  </si>
  <si>
    <t>г. Клецк-2 (Минобороны России)</t>
  </si>
  <si>
    <t>г. Бобруйск</t>
  </si>
  <si>
    <t>Болгария</t>
  </si>
  <si>
    <t>Посольство в Софии</t>
  </si>
  <si>
    <t>Генеральное консульство в Варне</t>
  </si>
  <si>
    <t>Генеральное консульство в Русе</t>
  </si>
  <si>
    <t>Боливия</t>
  </si>
  <si>
    <t>Посольство в Ла-Пасе</t>
  </si>
  <si>
    <t>Босния и Герцеговина</t>
  </si>
  <si>
    <t>Посольство в Сараево</t>
  </si>
  <si>
    <t>Ботсвана</t>
  </si>
  <si>
    <t>Посольство в Габороне</t>
  </si>
  <si>
    <t>Бразилия</t>
  </si>
  <si>
    <t>Посольство в Бразилиа</t>
  </si>
  <si>
    <t>Генеральное консульство в Рио-де-Жанейро</t>
  </si>
  <si>
    <t>Генеральное консульство в Сан-Паулу</t>
  </si>
  <si>
    <t>Бруней</t>
  </si>
  <si>
    <t>Посольство в Бандар-Сери-Бегаване</t>
  </si>
  <si>
    <t>Бурунди</t>
  </si>
  <si>
    <t>Посольство в Бужумбуре</t>
  </si>
  <si>
    <t>Великобритания</t>
  </si>
  <si>
    <t>Посольство в Лондоне</t>
  </si>
  <si>
    <t>Торгпредство в Лондоне</t>
  </si>
  <si>
    <t>Генеральное консульство в Эдинбурге</t>
  </si>
  <si>
    <t>Венгрия</t>
  </si>
  <si>
    <t>Посольство в Будапеште</t>
  </si>
  <si>
    <t>Генеральное консульство в Дебрецене</t>
  </si>
  <si>
    <t>Венесуэла</t>
  </si>
  <si>
    <t>Посольство в Каракасе</t>
  </si>
  <si>
    <t>Вьетнам</t>
  </si>
  <si>
    <t>Посольство в Ханое</t>
  </si>
  <si>
    <t>Генеральное консульство в Хошимине</t>
  </si>
  <si>
    <t>Генеральное консульство в Дананге</t>
  </si>
  <si>
    <t>г. Вунгтау, СП «Вьетсовпетро»</t>
  </si>
  <si>
    <t>Габон</t>
  </si>
  <si>
    <t>Посольство в Либревиле</t>
  </si>
  <si>
    <t>Гайана</t>
  </si>
  <si>
    <t>Посольство в Джорджтауне</t>
  </si>
  <si>
    <t>Гана</t>
  </si>
  <si>
    <t>Посольство в Аккре</t>
  </si>
  <si>
    <t>Гватемала</t>
  </si>
  <si>
    <t>Посольство в Гватемале</t>
  </si>
  <si>
    <t>Гвинея-Бисау</t>
  </si>
  <si>
    <t>Посольство в Бисау</t>
  </si>
  <si>
    <t>Гвинея</t>
  </si>
  <si>
    <t>Посольство в Конакри</t>
  </si>
  <si>
    <t>Греция</t>
  </si>
  <si>
    <t>Посольство в Афинах</t>
  </si>
  <si>
    <t>Генеральное консульство в Салониках</t>
  </si>
  <si>
    <t>Дания</t>
  </si>
  <si>
    <t>Посольство в Копенгагене</t>
  </si>
  <si>
    <t>Джибути</t>
  </si>
  <si>
    <t>Посольство в Джибути</t>
  </si>
  <si>
    <t>Египет</t>
  </si>
  <si>
    <t>Посольство в Каире</t>
  </si>
  <si>
    <t>Генеральное консульство в Александрии</t>
  </si>
  <si>
    <t>Замбия</t>
  </si>
  <si>
    <t>Посольство в Лусаке</t>
  </si>
  <si>
    <t>Зимбабве</t>
  </si>
  <si>
    <t>Посольство в Хараре</t>
  </si>
  <si>
    <t>Израиль</t>
  </si>
  <si>
    <t>г. Арад</t>
  </si>
  <si>
    <t>г. Ашдод</t>
  </si>
  <si>
    <t>г. Ашкелон</t>
  </si>
  <si>
    <t>г. Беэр-Шева</t>
  </si>
  <si>
    <t>г. Иерусалим</t>
  </si>
  <si>
    <t>г. Кармиэль</t>
  </si>
  <si>
    <t>г. Нацерет-Иллит</t>
  </si>
  <si>
    <t>г. Нетания</t>
  </si>
  <si>
    <t>г. Ришон-ле-Цион</t>
  </si>
  <si>
    <t xml:space="preserve">Посольство в Тель-Авиве </t>
  </si>
  <si>
    <t>г. Хадера</t>
  </si>
  <si>
    <t>Генеральное консульство в Хайфе</t>
  </si>
  <si>
    <t>г. Эйлат</t>
  </si>
  <si>
    <t>Представительство при ПНА, г. Рамалла</t>
  </si>
  <si>
    <t>Индия</t>
  </si>
  <si>
    <t>Посольство в Дели</t>
  </si>
  <si>
    <t>Генеральное консульство в Мумбаи</t>
  </si>
  <si>
    <t>Генеральное консульство в Калькутте</t>
  </si>
  <si>
    <t>Генеральное консульство в Ченнаи</t>
  </si>
  <si>
    <t>Индонезия</t>
  </si>
  <si>
    <t>Посольство в Джакарте</t>
  </si>
  <si>
    <t>Иордания</t>
  </si>
  <si>
    <t>Посольство в Аммане</t>
  </si>
  <si>
    <t>Ирак</t>
  </si>
  <si>
    <t>Посольство в Багдаде</t>
  </si>
  <si>
    <t>Генеральное консульство в Басре</t>
  </si>
  <si>
    <t>Генеральное консульство в Эрбиле</t>
  </si>
  <si>
    <t>Иран</t>
  </si>
  <si>
    <t>Посольство в Тегеране</t>
  </si>
  <si>
    <t>Генеральное консульство в Реште</t>
  </si>
  <si>
    <t>Генеральное консульство в Исфагане</t>
  </si>
  <si>
    <t>г. Бушер (поселок специалистов)</t>
  </si>
  <si>
    <t>Ирландия</t>
  </si>
  <si>
    <t>Посольство в Дублине</t>
  </si>
  <si>
    <t>Исландия</t>
  </si>
  <si>
    <t>Посольство в Рейкьявике</t>
  </si>
  <si>
    <t>Испания</t>
  </si>
  <si>
    <t>Посольство в Мадриде</t>
  </si>
  <si>
    <t>г. Севилья</t>
  </si>
  <si>
    <t>г. Лас-Пальмас</t>
  </si>
  <si>
    <t>Генеральное консульство в Барселоне</t>
  </si>
  <si>
    <t>Италия</t>
  </si>
  <si>
    <t>Посольство в Риме</t>
  </si>
  <si>
    <t>Генеральное консульство в Милане</t>
  </si>
  <si>
    <t>Генеральное консульство в Генуе</t>
  </si>
  <si>
    <t>Генеральное консульство в Палермо</t>
  </si>
  <si>
    <t>Йемен</t>
  </si>
  <si>
    <t>Посольство в Сане</t>
  </si>
  <si>
    <t>Генеральное консульство в Адене</t>
  </si>
  <si>
    <t>Кабо-Верде</t>
  </si>
  <si>
    <t>Посольство в Прае</t>
  </si>
  <si>
    <t>Казахстан</t>
  </si>
  <si>
    <t>Посольство в Астане</t>
  </si>
  <si>
    <t xml:space="preserve">г. Кокчетав </t>
  </si>
  <si>
    <t>г. Караганда</t>
  </si>
  <si>
    <t>г. Усть-Каменогорск</t>
  </si>
  <si>
    <t>г. Павлодар</t>
  </si>
  <si>
    <t>г. Петропавловск</t>
  </si>
  <si>
    <t>г. Балхаш-9 (Минобороны России)</t>
  </si>
  <si>
    <t>г. Приозерск-1 (Минобороны России)</t>
  </si>
  <si>
    <t>Генеральное консульство в Алма-Ате</t>
  </si>
  <si>
    <t>г. Талды-Курган</t>
  </si>
  <si>
    <t>г. Тараз</t>
  </si>
  <si>
    <t>г. Чимкент</t>
  </si>
  <si>
    <t>Консульство, г. Уральск</t>
  </si>
  <si>
    <t>г. Атырау</t>
  </si>
  <si>
    <t>г. Актюбинск</t>
  </si>
  <si>
    <t>г. Актау</t>
  </si>
  <si>
    <t>г. Байконур (ГОУ Лицей «МКШ»)</t>
  </si>
  <si>
    <t>г. Байконур (ГОУ СОШ № 10)</t>
  </si>
  <si>
    <t>г. Байконур (ГОУ СОШ № 8)</t>
  </si>
  <si>
    <t>г. Байконур (ГОУ СОШ № 7)</t>
  </si>
  <si>
    <t>г. Байконур (ГОУ СОШ № 1)</t>
  </si>
  <si>
    <t>г. Байконур (ГОУ СОШ № 3)</t>
  </si>
  <si>
    <t>г. Байконур (БЭРТТ)</t>
  </si>
  <si>
    <t>Канада</t>
  </si>
  <si>
    <t>Посольство в Оттаве</t>
  </si>
  <si>
    <t>г. Ванкувер</t>
  </si>
  <si>
    <t>Генеральное консульство в Монреале</t>
  </si>
  <si>
    <t>Генеральное консульство в Торонто</t>
  </si>
  <si>
    <t>Камбоджа</t>
  </si>
  <si>
    <t>Посольство в Пномпене</t>
  </si>
  <si>
    <t>Республика Камерун и Республика Экваториальная Гвинея</t>
  </si>
  <si>
    <t>Посольство в Яунде</t>
  </si>
  <si>
    <t>г. Дуала</t>
  </si>
  <si>
    <t>Республика Экваториальная Гвинея, г. Бата</t>
  </si>
  <si>
    <t>Катар</t>
  </si>
  <si>
    <t>Посольство в Дохе</t>
  </si>
  <si>
    <t>Кения</t>
  </si>
  <si>
    <t>Посольство в Найроби</t>
  </si>
  <si>
    <t>Кипр</t>
  </si>
  <si>
    <t>Посольство в Никосии</t>
  </si>
  <si>
    <t>Посольство в Бишкеке</t>
  </si>
  <si>
    <t>г. Кант (Минобороны России)</t>
  </si>
  <si>
    <t>г. Каракол (Минобороны России)</t>
  </si>
  <si>
    <t xml:space="preserve">Генеральное консульство в Оше </t>
  </si>
  <si>
    <t>КНДР</t>
  </si>
  <si>
    <t>Посольство в Пхеньяне</t>
  </si>
  <si>
    <t>Генеральное консульство в Чондине</t>
  </si>
  <si>
    <t>КНР</t>
  </si>
  <si>
    <t>Посольство в Пекине</t>
  </si>
  <si>
    <t>Генеральное консульство в Шанхае</t>
  </si>
  <si>
    <t>Генеральное консульство в Шэньяне</t>
  </si>
  <si>
    <t>Генеральное консульство в Гонконге</t>
  </si>
  <si>
    <t>Генеральное консульство в Гуанчжоу</t>
  </si>
  <si>
    <t>Колумбия</t>
  </si>
  <si>
    <t>Посольство в Боготе</t>
  </si>
  <si>
    <t>Демократическая Республика Конго</t>
  </si>
  <si>
    <t>Посольство в Киншасе</t>
  </si>
  <si>
    <t>Конго</t>
  </si>
  <si>
    <t>Посольство в Браззавиле</t>
  </si>
  <si>
    <t>Республика Корея</t>
  </si>
  <si>
    <t>Посольство в Сеуле</t>
  </si>
  <si>
    <t>Генеральное консульство в Пусане</t>
  </si>
  <si>
    <t>Коста-Рика</t>
  </si>
  <si>
    <t>Посольство в Сан-Хосе</t>
  </si>
  <si>
    <t>Кот-д’Ивуар</t>
  </si>
  <si>
    <t>Посольство в Абиджане</t>
  </si>
  <si>
    <t>Куба</t>
  </si>
  <si>
    <t>Посольство в Гаване</t>
  </si>
  <si>
    <t>Кувейт</t>
  </si>
  <si>
    <t>Посольство в Эль-Кувейте</t>
  </si>
  <si>
    <t>Посольство в Риге – 1</t>
  </si>
  <si>
    <t>Посольство в Риге – 2 (консульский отдел)</t>
  </si>
  <si>
    <t>Посольство в Риге – 3</t>
  </si>
  <si>
    <t>г. Рига («Дом Москвы»)</t>
  </si>
  <si>
    <t>Генеральное консульство в Даугавпилсе</t>
  </si>
  <si>
    <t>Генеральное консульство в Лиепае</t>
  </si>
  <si>
    <t>Ливан</t>
  </si>
  <si>
    <t>Посольство в Бейруте</t>
  </si>
  <si>
    <t>Ливия</t>
  </si>
  <si>
    <t>Посольство в Триполи</t>
  </si>
  <si>
    <t>Посольство в Вильнюсе</t>
  </si>
  <si>
    <t>г. Мариямполь</t>
  </si>
  <si>
    <t>Генеральное консульство в Клайпеде</t>
  </si>
  <si>
    <t>Г.Каунас</t>
  </si>
  <si>
    <t>ЛНДР</t>
  </si>
  <si>
    <t>Посольство во Вьентьяне</t>
  </si>
  <si>
    <t>Люксембург</t>
  </si>
  <si>
    <t>Посольство в Люксембурге</t>
  </si>
  <si>
    <t>Маврикий</t>
  </si>
  <si>
    <t>Посольство во Флореале</t>
  </si>
  <si>
    <t>Мавритания</t>
  </si>
  <si>
    <t>Посольство в Нуакшоте</t>
  </si>
  <si>
    <t>Мадагаскар</t>
  </si>
  <si>
    <t>Посольство в Антананариву</t>
  </si>
  <si>
    <t>Македония</t>
  </si>
  <si>
    <t>Посольство в Скопье</t>
  </si>
  <si>
    <t>Малайзия</t>
  </si>
  <si>
    <t>Посольство в Куала-Лумпуре</t>
  </si>
  <si>
    <t>Мали</t>
  </si>
  <si>
    <t>Посольство в Бамако</t>
  </si>
  <si>
    <t>Мальта</t>
  </si>
  <si>
    <t>Посольство в Валетте</t>
  </si>
  <si>
    <t>Марокко</t>
  </si>
  <si>
    <t>Посольство в Рабате</t>
  </si>
  <si>
    <t>Генеральное консульство в Касабланке</t>
  </si>
  <si>
    <t>Мексика</t>
  </si>
  <si>
    <t>Посольство в Мехико</t>
  </si>
  <si>
    <t>Мозамбик</t>
  </si>
  <si>
    <t>Посольство в Мапуту</t>
  </si>
  <si>
    <t>Молдавия</t>
  </si>
  <si>
    <t>Посольство в Кишиневе</t>
  </si>
  <si>
    <t xml:space="preserve">г. Тирасполь </t>
  </si>
  <si>
    <t>г. Тирасполь</t>
  </si>
  <si>
    <t xml:space="preserve">г. Днестровск </t>
  </si>
  <si>
    <t xml:space="preserve">г. Слободзея </t>
  </si>
  <si>
    <t xml:space="preserve">г. Бендеры </t>
  </si>
  <si>
    <t>г. Бендеры (в/ч 74273)</t>
  </si>
  <si>
    <t>г. Дубоссары</t>
  </si>
  <si>
    <t xml:space="preserve">г. Дубоссары </t>
  </si>
  <si>
    <t xml:space="preserve">г. Рыбница </t>
  </si>
  <si>
    <t>г. Григориополь</t>
  </si>
  <si>
    <t>Монголия</t>
  </si>
  <si>
    <t>Посольство в Улан-Баторе</t>
  </si>
  <si>
    <t>Генеральное консульство в Дархане</t>
  </si>
  <si>
    <t>Генеральное консульство в Эрдэнэте</t>
  </si>
  <si>
    <t>г. Бор-Ундур (поселок специалистов)</t>
  </si>
  <si>
    <t>Мьянма</t>
  </si>
  <si>
    <t>Посольство в Янгоне</t>
  </si>
  <si>
    <t>Намибия</t>
  </si>
  <si>
    <t>Посольство в Виндхуке</t>
  </si>
  <si>
    <t>Непал</t>
  </si>
  <si>
    <t>Посольство в Катманду</t>
  </si>
  <si>
    <t>Нигерия</t>
  </si>
  <si>
    <t>Посольство в Лагосе</t>
  </si>
  <si>
    <t>г. Абуджа (представительство посольства)</t>
  </si>
  <si>
    <t>Нидерланды</t>
  </si>
  <si>
    <t>Посольство в Гааге</t>
  </si>
  <si>
    <t>Торгпредство в Амстердаме</t>
  </si>
  <si>
    <t>Никарагуа</t>
  </si>
  <si>
    <t>Посольство в Манагуа</t>
  </si>
  <si>
    <t>Новая Зеландия</t>
  </si>
  <si>
    <t>Посольство в Веллингтоне</t>
  </si>
  <si>
    <t>г. Окленд</t>
  </si>
  <si>
    <t>г. Крайстчерч</t>
  </si>
  <si>
    <t>Норвегия</t>
  </si>
  <si>
    <t>Посольство в Осло</t>
  </si>
  <si>
    <t>Генеральное консульство в Киркенесе</t>
  </si>
  <si>
    <t>Консульство в Баренцбурге</t>
  </si>
  <si>
    <t>ОАЭ</t>
  </si>
  <si>
    <t>Посольство в Абу-Даби</t>
  </si>
  <si>
    <t>Генеральное консульство в Дубае</t>
  </si>
  <si>
    <t>Оман</t>
  </si>
  <si>
    <t>Посольство в Маскате</t>
  </si>
  <si>
    <t>Пакистан</t>
  </si>
  <si>
    <t>Посольство в Исламабаде</t>
  </si>
  <si>
    <t>Генеральное консульство в Карачи</t>
  </si>
  <si>
    <t>Панама</t>
  </si>
  <si>
    <t>Посольство в Панаме</t>
  </si>
  <si>
    <t>Парагвай</t>
  </si>
  <si>
    <t>Посольство в Асунсьоне</t>
  </si>
  <si>
    <t>Перу</t>
  </si>
  <si>
    <t>Посольство в Лиме</t>
  </si>
  <si>
    <t>Польша</t>
  </si>
  <si>
    <t>Посольство в Варшаве</t>
  </si>
  <si>
    <t>Генеральное консульство в Гданьске</t>
  </si>
  <si>
    <t>Генеральное консульство в Кракове</t>
  </si>
  <si>
    <t>Генеральное консульство в Познани</t>
  </si>
  <si>
    <t>Португалия</t>
  </si>
  <si>
    <t>Посольство в Лиссабоне</t>
  </si>
  <si>
    <t>Руанда</t>
  </si>
  <si>
    <t>Посольство в Кигали</t>
  </si>
  <si>
    <t>Румыния</t>
  </si>
  <si>
    <t>Посольство в Бухаресте</t>
  </si>
  <si>
    <t>Генеральное консульство в Констанце</t>
  </si>
  <si>
    <t>Саудовская Аравия</t>
  </si>
  <si>
    <t>Посольство в Эр-Рияде</t>
  </si>
  <si>
    <t>Генеральное консульство в Джидде</t>
  </si>
  <si>
    <t>Сейшельские острова</t>
  </si>
  <si>
    <t>Посольство в Виктории</t>
  </si>
  <si>
    <t>Сенегал</t>
  </si>
  <si>
    <t>Посольство в Дакаре</t>
  </si>
  <si>
    <t>Посольство в Белграде</t>
  </si>
  <si>
    <t>Сингапур</t>
  </si>
  <si>
    <t>Посольство в Сингапуре</t>
  </si>
  <si>
    <t>Сирия</t>
  </si>
  <si>
    <t>Посольство в Дамаске</t>
  </si>
  <si>
    <t>Генеральное консульство в Алеппо</t>
  </si>
  <si>
    <t>Словакия</t>
  </si>
  <si>
    <t>Посольство в Братиславе</t>
  </si>
  <si>
    <t>Словения</t>
  </si>
  <si>
    <t>Посольство в Любляне</t>
  </si>
  <si>
    <t>Судан</t>
  </si>
  <si>
    <t>Посольство в Хартуме</t>
  </si>
  <si>
    <t>США</t>
  </si>
  <si>
    <t>Посольство в Вашингтоне</t>
  </si>
  <si>
    <t>Генеральное консульство в Нью-Йорке</t>
  </si>
  <si>
    <t>Генеральное консульство в Сиэтле</t>
  </si>
  <si>
    <t>Генеральное консульство в Сан-Франциско</t>
  </si>
  <si>
    <t>Генеральное консульство в Хьюстоне</t>
  </si>
  <si>
    <t>Таджикистан</t>
  </si>
  <si>
    <t>Посольство в Душанбе</t>
  </si>
  <si>
    <t>г. Душанбе (Минобороны России)</t>
  </si>
  <si>
    <t>г. Курган-Тюбе (Минобороны России)</t>
  </si>
  <si>
    <t>г. Куляб (Минобороны России)</t>
  </si>
  <si>
    <t>г. Нурек (Минобороны России)</t>
  </si>
  <si>
    <t>Генеральное консульство в Ходженте</t>
  </si>
  <si>
    <t>Таиланд</t>
  </si>
  <si>
    <t>Посольство в Бангкоке</t>
  </si>
  <si>
    <t>Танзания</t>
  </si>
  <si>
    <t>Посольство в Дар-Эс-Саламе</t>
  </si>
  <si>
    <t>Тунис</t>
  </si>
  <si>
    <t>Посольство в Тунисе</t>
  </si>
  <si>
    <t>Туркменистан</t>
  </si>
  <si>
    <t>Посольство в Ашхабаде</t>
  </si>
  <si>
    <t>г. Туркменбаши</t>
  </si>
  <si>
    <t>г. Мары</t>
  </si>
  <si>
    <t>г. Дашогуз</t>
  </si>
  <si>
    <t>г. Туркменабад</t>
  </si>
  <si>
    <t>Турция</t>
  </si>
  <si>
    <t>Посольство в Анкаре</t>
  </si>
  <si>
    <t>Генеральное консульство в Трабзоне</t>
  </si>
  <si>
    <t>Генеральное консульство в Анталье</t>
  </si>
  <si>
    <t>Генеральное консульство в Стамбуле</t>
  </si>
  <si>
    <t>Уганда</t>
  </si>
  <si>
    <t>Посольство в Кампале</t>
  </si>
  <si>
    <t>Узбекистан</t>
  </si>
  <si>
    <t>Посольство в Ташкенте</t>
  </si>
  <si>
    <t>Украина</t>
  </si>
  <si>
    <t>Посольство в Киеве</t>
  </si>
  <si>
    <t>Генеральное консульство во Львове</t>
  </si>
  <si>
    <t>Генеральное консульство в Харькове</t>
  </si>
  <si>
    <t>Генеральное консульство в Одессе</t>
  </si>
  <si>
    <t>Генеральное консульство в Симферополе</t>
  </si>
  <si>
    <t>г. Севастополь (ДОФ)</t>
  </si>
  <si>
    <t>г. Севастополь (клуб, Минобороны России)</t>
  </si>
  <si>
    <t>г. Севастополь (школа, Минобороны России)</t>
  </si>
  <si>
    <t>г. Феодосия (ДОФ)</t>
  </si>
  <si>
    <t>г. Севастополь (госпиталь ВМФ России)</t>
  </si>
  <si>
    <t>г. Севастополь, в/ч</t>
  </si>
  <si>
    <t>Симферопольский район (ДОФ)</t>
  </si>
  <si>
    <t>Уругвай</t>
  </si>
  <si>
    <t>Посольство в Монтевидео</t>
  </si>
  <si>
    <t>Филиппины</t>
  </si>
  <si>
    <t>Посольство в Маниле</t>
  </si>
  <si>
    <t>Финляндия</t>
  </si>
  <si>
    <t>Посольство в Хельсинки</t>
  </si>
  <si>
    <t>Генеральное консульство в Турку</t>
  </si>
  <si>
    <t xml:space="preserve">Консульство на Аландских островах </t>
  </si>
  <si>
    <t>г. Лаппеенранта (канцелярия посольства)</t>
  </si>
  <si>
    <t>Франция и Монако</t>
  </si>
  <si>
    <t>Посольство в Париже</t>
  </si>
  <si>
    <t>Биарриц – 1</t>
  </si>
  <si>
    <t>Биарриц – 2 (Бордо)</t>
  </si>
  <si>
    <t>Лион</t>
  </si>
  <si>
    <t>Монако</t>
  </si>
  <si>
    <t>Генеральное консульство в Марселе</t>
  </si>
  <si>
    <t>Генеральное консульство в Страсбурге</t>
  </si>
  <si>
    <t>ФРГ</t>
  </si>
  <si>
    <t>Посольство в Берлине – 1</t>
  </si>
  <si>
    <t>Посольство в Берлине – 2</t>
  </si>
  <si>
    <t>Генеральное консульство в Лейпциге</t>
  </si>
  <si>
    <t>Генеральное консульство в Гамбурге – 1</t>
  </si>
  <si>
    <t>Генеральное консульство в Гамбурге – 2</t>
  </si>
  <si>
    <t>Генеральное консульство в Мюнхене – 1</t>
  </si>
  <si>
    <t>Генеральное консульство в Мюнхене – 2</t>
  </si>
  <si>
    <t>Генеральное консульство в Бонне – 1</t>
  </si>
  <si>
    <t>Генеральное консульство в Бонне – 2</t>
  </si>
  <si>
    <t>Генеральное консульство во Франкфурте-на-Майне – 1</t>
  </si>
  <si>
    <t>Генеральное консульство во Франкфурте-на-Майне – 2</t>
  </si>
  <si>
    <t>Хорватия</t>
  </si>
  <si>
    <t>Посольство в Загребе</t>
  </si>
  <si>
    <t>ЦАР</t>
  </si>
  <si>
    <t>Посольство в Банги</t>
  </si>
  <si>
    <t>Чад</t>
  </si>
  <si>
    <t>Посольство в Нджамене</t>
  </si>
  <si>
    <t>Черногория</t>
  </si>
  <si>
    <t>Посольство в Подгорице</t>
  </si>
  <si>
    <t>Чехия</t>
  </si>
  <si>
    <t>Посольство в Праге</t>
  </si>
  <si>
    <t>Генеральное консульство в Брно</t>
  </si>
  <si>
    <t>Генеральное консульство в Карловых Варах</t>
  </si>
  <si>
    <t>Чили</t>
  </si>
  <si>
    <t>Посольство в Сантьяго</t>
  </si>
  <si>
    <t>Швейцария</t>
  </si>
  <si>
    <t>Посольство в Берне</t>
  </si>
  <si>
    <t>Генеральное консульство в Женеве</t>
  </si>
  <si>
    <t>Швеция</t>
  </si>
  <si>
    <t>Посольство в Стокгольме</t>
  </si>
  <si>
    <t>Генеральное консульство в Гетеборге</t>
  </si>
  <si>
    <t>Шри-Ланка</t>
  </si>
  <si>
    <t>Посольство в Коломбо</t>
  </si>
  <si>
    <t>Эквадор</t>
  </si>
  <si>
    <t>Посольство в Кито</t>
  </si>
  <si>
    <t>г. Гуякиль (поселок специалистов)</t>
  </si>
  <si>
    <t>Эритрея</t>
  </si>
  <si>
    <t>Посольство в Асмэре</t>
  </si>
  <si>
    <t>Посольство в Таллине – 1</t>
  </si>
  <si>
    <t>Посольство в Таллине – 2</t>
  </si>
  <si>
    <t>Посольство в Таллине – 3</t>
  </si>
  <si>
    <t>Посольство в Таллине – 4</t>
  </si>
  <si>
    <t>г. Тарту</t>
  </si>
  <si>
    <t>Генеральное консульство в Нарве – 1</t>
  </si>
  <si>
    <t>Генеральное консульство в Нарве – 2</t>
  </si>
  <si>
    <t>Генеральное консульство в Нарве – 3</t>
  </si>
  <si>
    <t>Генеральное консульство в Нарве – 4</t>
  </si>
  <si>
    <t>Эфиопия</t>
  </si>
  <si>
    <t>Посольство в Аддис-Абебе</t>
  </si>
  <si>
    <t>ЮАР</t>
  </si>
  <si>
    <t>Посольство в Претории</t>
  </si>
  <si>
    <t>Генеральное консульство в Кейптауне</t>
  </si>
  <si>
    <t>Посольство в Цхинвале – 1</t>
  </si>
  <si>
    <t>Посольство в Цхинвале – 2</t>
  </si>
  <si>
    <t>Посольство в Цхинвале – 3</t>
  </si>
  <si>
    <t>Посольство в Цхинвале – 4</t>
  </si>
  <si>
    <t>пос. Дзау</t>
  </si>
  <si>
    <t>г. Цхинвал, в/ч Минобороны России</t>
  </si>
  <si>
    <t>Цхинвальский район, в/ч ПС ФСБ России</t>
  </si>
  <si>
    <t>Знаурский район</t>
  </si>
  <si>
    <t>Дзауский район</t>
  </si>
  <si>
    <t>Лениногорский район</t>
  </si>
  <si>
    <t>г. Квайса</t>
  </si>
  <si>
    <t>пос. Дменис</t>
  </si>
  <si>
    <t>Ямайка</t>
  </si>
  <si>
    <t>Посольство в Кингстоне</t>
  </si>
  <si>
    <t>Япония</t>
  </si>
  <si>
    <t>Посольство в Токио</t>
  </si>
  <si>
    <t>Генеральное консульство в Ниигате</t>
  </si>
  <si>
    <t>Генеральное консульство в Осаке</t>
  </si>
  <si>
    <t>Генеральное консульство в Саппоро</t>
  </si>
  <si>
    <t>Сербия</t>
  </si>
  <si>
    <t>УИК</t>
  </si>
  <si>
    <t>Страна</t>
  </si>
  <si>
    <t>Город/Место</t>
  </si>
  <si>
    <t>Нар Итог</t>
  </si>
  <si>
    <t>Гол Пу</t>
  </si>
  <si>
    <t>ч</t>
  </si>
  <si>
    <t>Пров.доср.</t>
  </si>
  <si>
    <t>%ВВП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</si>
</sst>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yr"/>
      <charset val="204"/>
    </font>
    <font>
      <b/>
      <sz val="10"/>
      <color indexed="9"/>
      <name val="Arial Cyr"/>
      <charset val="204"/>
    </font>
    <font>
      <sz val="8"/>
      <name val="Arial Cyr"/>
      <charset val="204"/>
    </font>
    <font>
      <b/>
      <sz val="10"/>
      <color indexed="8"/>
      <name val="Arial Cyr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sz val="10"/>
      <name val="Arial Unicode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0" borderId="0" xfId="0" applyNumberFormat="1" applyAlignment="1">
      <alignment vertical="center"/>
    </xf>
    <xf numFmtId="49" fontId="0" fillId="0" borderId="0" xfId="0" applyNumberFormat="1"/>
    <xf numFmtId="49" fontId="0" fillId="0" borderId="0" xfId="0" applyNumberFormat="1" applyFill="1" applyAlignment="1">
      <alignment vertical="center"/>
    </xf>
    <xf numFmtId="49" fontId="0" fillId="0" borderId="0" xfId="0" applyNumberFormat="1" applyFill="1"/>
    <xf numFmtId="49" fontId="0" fillId="0" borderId="0" xfId="0" applyNumberFormat="1" applyFill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0" fillId="2" borderId="1" xfId="0" applyNumberFormat="1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49" fontId="0" fillId="2" borderId="3" xfId="0" applyNumberFormat="1" applyFill="1" applyBorder="1" applyAlignment="1">
      <alignment vertical="center"/>
    </xf>
    <xf numFmtId="49" fontId="0" fillId="2" borderId="4" xfId="0" applyNumberFormat="1" applyFill="1" applyBorder="1" applyAlignment="1">
      <alignment vertical="center"/>
    </xf>
    <xf numFmtId="49" fontId="0" fillId="2" borderId="5" xfId="0" applyNumberFormat="1" applyFill="1" applyBorder="1" applyAlignment="1">
      <alignment vertical="center"/>
    </xf>
    <xf numFmtId="49" fontId="0" fillId="2" borderId="6" xfId="0" applyNumberForma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right" vertical="center"/>
    </xf>
    <xf numFmtId="49" fontId="0" fillId="2" borderId="6" xfId="0" applyNumberForma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vertical="center"/>
    </xf>
    <xf numFmtId="49" fontId="5" fillId="3" borderId="4" xfId="0" applyNumberFormat="1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0" fillId="0" borderId="0" xfId="0" applyNumberFormat="1"/>
    <xf numFmtId="49" fontId="0" fillId="0" borderId="7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7" xfId="0" applyNumberFormat="1" applyFill="1" applyBorder="1"/>
    <xf numFmtId="49" fontId="0" fillId="0" borderId="0" xfId="0" applyNumberFormat="1" applyBorder="1"/>
    <xf numFmtId="49" fontId="1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0" fontId="0" fillId="2" borderId="6" xfId="0" applyNumberFormat="1" applyFill="1" applyBorder="1" applyAlignment="1">
      <alignment horizontal="right" vertical="center"/>
    </xf>
    <xf numFmtId="0" fontId="0" fillId="2" borderId="5" xfId="0" applyNumberFormat="1" applyFill="1" applyBorder="1" applyAlignment="1">
      <alignment horizontal="right" vertical="center"/>
    </xf>
    <xf numFmtId="0" fontId="0" fillId="2" borderId="4" xfId="0" applyNumberFormat="1" applyFill="1" applyBorder="1" applyAlignment="1">
      <alignment horizontal="right" vertical="center"/>
    </xf>
    <xf numFmtId="49" fontId="1" fillId="3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left" vertical="center"/>
    </xf>
    <xf numFmtId="1" fontId="0" fillId="2" borderId="4" xfId="0" applyNumberFormat="1" applyFill="1" applyBorder="1" applyAlignment="1">
      <alignment horizontal="right" vertical="center"/>
    </xf>
    <xf numFmtId="1" fontId="0" fillId="2" borderId="5" xfId="0" applyNumberFormat="1" applyFill="1" applyBorder="1" applyAlignment="1">
      <alignment horizontal="right" vertical="center"/>
    </xf>
    <xf numFmtId="0" fontId="0" fillId="0" borderId="0" xfId="0" applyAlignment="1">
      <alignment horizontal="center"/>
    </xf>
    <xf numFmtId="10" fontId="0" fillId="2" borderId="4" xfId="0" applyNumberFormat="1" applyFill="1" applyBorder="1" applyAlignment="1">
      <alignment horizontal="right" vertical="center"/>
    </xf>
    <xf numFmtId="49" fontId="0" fillId="2" borderId="1" xfId="0" applyNumberForma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/>
    </xf>
    <xf numFmtId="49" fontId="0" fillId="2" borderId="3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49" fontId="0" fillId="2" borderId="4" xfId="0" applyNumberFormat="1" applyFill="1" applyBorder="1" applyAlignment="1" applyProtection="1">
      <alignment vertical="center"/>
    </xf>
    <xf numFmtId="49" fontId="0" fillId="0" borderId="0" xfId="0" applyNumberFormat="1" applyFill="1" applyBorder="1" applyProtection="1"/>
    <xf numFmtId="0" fontId="0" fillId="0" borderId="0" xfId="0" applyProtection="1"/>
    <xf numFmtId="0" fontId="0" fillId="2" borderId="4" xfId="0" applyNumberFormat="1" applyFill="1" applyBorder="1" applyAlignment="1" applyProtection="1">
      <alignment horizontal="right" vertical="center"/>
    </xf>
    <xf numFmtId="10" fontId="0" fillId="2" borderId="4" xfId="0" applyNumberFormat="1" applyFill="1" applyBorder="1" applyAlignment="1" applyProtection="1">
      <alignment horizontal="right" vertical="center"/>
    </xf>
    <xf numFmtId="49" fontId="0" fillId="0" borderId="0" xfId="0" applyNumberFormat="1" applyFill="1" applyBorder="1" applyAlignment="1" applyProtection="1">
      <alignment horizontal="right" vertical="center"/>
    </xf>
    <xf numFmtId="1" fontId="0" fillId="2" borderId="5" xfId="0" applyNumberFormat="1" applyFill="1" applyBorder="1" applyAlignment="1" applyProtection="1">
      <alignment horizontal="right" vertical="center"/>
    </xf>
    <xf numFmtId="49" fontId="0" fillId="2" borderId="6" xfId="0" applyNumberFormat="1" applyFill="1" applyBorder="1" applyAlignment="1" applyProtection="1">
      <alignment horizontal="right" vertical="center"/>
    </xf>
    <xf numFmtId="10" fontId="0" fillId="2" borderId="6" xfId="0" applyNumberFormat="1" applyFill="1" applyBorder="1" applyAlignment="1" applyProtection="1">
      <alignment horizontal="right" vertical="center"/>
    </xf>
    <xf numFmtId="10" fontId="0" fillId="0" borderId="0" xfId="0" applyNumberFormat="1"/>
    <xf numFmtId="0" fontId="0" fillId="0" borderId="0" xfId="0" applyBorder="1"/>
    <xf numFmtId="10" fontId="0" fillId="0" borderId="0" xfId="0" applyNumberFormat="1" applyBorder="1"/>
    <xf numFmtId="49" fontId="1" fillId="3" borderId="8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/>
    </xf>
    <xf numFmtId="49" fontId="1" fillId="3" borderId="9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0" fillId="2" borderId="1" xfId="0" applyNumberFormat="1" applyFill="1" applyBorder="1" applyAlignment="1" applyProtection="1">
      <alignment horizontal="center" vertical="center"/>
    </xf>
    <xf numFmtId="49" fontId="0" fillId="2" borderId="4" xfId="0" applyNumberFormat="1" applyFill="1" applyBorder="1" applyAlignment="1" applyProtection="1">
      <alignment horizontal="center" vertical="center"/>
    </xf>
    <xf numFmtId="49" fontId="0" fillId="2" borderId="10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R67"/>
  <sheetViews>
    <sheetView workbookViewId="0">
      <selection activeCell="A3" sqref="A3"/>
    </sheetView>
  </sheetViews>
  <sheetFormatPr defaultRowHeight="12.75"/>
  <cols>
    <col min="1" max="1" width="4.42578125" style="2" customWidth="1"/>
    <col min="2" max="2" width="78.42578125" style="2" customWidth="1"/>
    <col min="3" max="4" width="20" style="2" customWidth="1"/>
    <col min="5" max="382" width="18.7109375" style="2" customWidth="1"/>
    <col min="383" max="16384" width="9.140625" style="2"/>
  </cols>
  <sheetData>
    <row r="1" spans="1:382" ht="48.75" customHeight="1">
      <c r="A1" s="55" t="s">
        <v>0</v>
      </c>
      <c r="B1" s="56"/>
      <c r="C1" s="56"/>
      <c r="D1" s="31"/>
    </row>
    <row r="2" spans="1:382" ht="15" customHeight="1">
      <c r="A2" s="21" t="s">
        <v>1</v>
      </c>
      <c r="B2" s="1"/>
    </row>
    <row r="3" spans="1:382" ht="15" customHeight="1">
      <c r="A3" s="1"/>
      <c r="B3" s="1"/>
    </row>
    <row r="4" spans="1:382" ht="12.75" customHeight="1">
      <c r="A4" s="6" t="s">
        <v>2</v>
      </c>
      <c r="B4" s="6"/>
      <c r="C4" s="6"/>
      <c r="D4" s="6"/>
      <c r="E4" s="1"/>
      <c r="F4" s="1"/>
      <c r="G4" s="1"/>
      <c r="H4" s="1"/>
      <c r="I4" s="1"/>
      <c r="J4" s="1"/>
    </row>
    <row r="5" spans="1:382" ht="12.75" customHeight="1">
      <c r="A5" s="6"/>
      <c r="B5" s="6"/>
      <c r="C5" s="6"/>
      <c r="D5" s="6"/>
      <c r="E5" s="1"/>
      <c r="F5" s="1"/>
      <c r="G5" s="1"/>
      <c r="H5" s="1"/>
      <c r="I5" s="1"/>
      <c r="J5" s="1"/>
    </row>
    <row r="6" spans="1:382" ht="27" customHeight="1">
      <c r="A6" s="57" t="s">
        <v>3</v>
      </c>
      <c r="B6" s="58"/>
      <c r="C6" s="58"/>
      <c r="D6" s="33"/>
      <c r="E6" s="1"/>
      <c r="F6" s="1"/>
      <c r="G6" s="1"/>
      <c r="H6" s="1"/>
      <c r="I6" s="1"/>
      <c r="J6" s="1"/>
    </row>
    <row r="8" spans="1:382">
      <c r="B8" s="2" t="s">
        <v>4</v>
      </c>
      <c r="C8" s="21" t="s">
        <v>5</v>
      </c>
      <c r="D8" s="21"/>
    </row>
    <row r="9" spans="1:382" ht="12.75" customHeight="1">
      <c r="B9" s="2" t="s">
        <v>6</v>
      </c>
      <c r="C9" s="21" t="s">
        <v>5</v>
      </c>
      <c r="D9" s="21"/>
    </row>
    <row r="10" spans="1:382" s="4" customFormat="1" ht="11.25" customHeight="1"/>
    <row r="11" spans="1:382" s="4" customFormat="1" ht="24.75" customHeight="1">
      <c r="A11" s="17"/>
      <c r="B11" s="18"/>
      <c r="C11" s="19" t="s">
        <v>7</v>
      </c>
      <c r="D11" s="19"/>
      <c r="E11" s="19" t="s">
        <v>8</v>
      </c>
      <c r="F11" s="19" t="s">
        <v>9</v>
      </c>
      <c r="G11" s="19" t="s">
        <v>10</v>
      </c>
      <c r="H11" s="19" t="s">
        <v>11</v>
      </c>
      <c r="I11" s="19" t="s">
        <v>12</v>
      </c>
      <c r="J11" s="19" t="s">
        <v>13</v>
      </c>
      <c r="K11" s="19" t="s">
        <v>14</v>
      </c>
      <c r="L11" s="19" t="s">
        <v>15</v>
      </c>
      <c r="M11" s="19" t="s">
        <v>16</v>
      </c>
      <c r="N11" s="19" t="s">
        <v>17</v>
      </c>
      <c r="O11" s="19" t="s">
        <v>18</v>
      </c>
      <c r="P11" s="19" t="s">
        <v>19</v>
      </c>
      <c r="Q11" s="19" t="s">
        <v>20</v>
      </c>
      <c r="R11" s="19" t="s">
        <v>21</v>
      </c>
      <c r="S11" s="19" t="s">
        <v>22</v>
      </c>
      <c r="T11" s="19" t="s">
        <v>23</v>
      </c>
      <c r="U11" s="19" t="s">
        <v>24</v>
      </c>
      <c r="V11" s="19" t="s">
        <v>25</v>
      </c>
      <c r="W11" s="19" t="s">
        <v>26</v>
      </c>
      <c r="X11" s="19" t="s">
        <v>27</v>
      </c>
      <c r="Y11" s="19" t="s">
        <v>28</v>
      </c>
      <c r="Z11" s="19" t="s">
        <v>29</v>
      </c>
      <c r="AA11" s="19" t="s">
        <v>30</v>
      </c>
      <c r="AB11" s="19" t="s">
        <v>31</v>
      </c>
      <c r="AC11" s="19" t="s">
        <v>32</v>
      </c>
      <c r="AD11" s="19" t="s">
        <v>33</v>
      </c>
      <c r="AE11" s="19" t="s">
        <v>34</v>
      </c>
      <c r="AF11" s="19" t="s">
        <v>35</v>
      </c>
      <c r="AG11" s="19" t="s">
        <v>36</v>
      </c>
      <c r="AH11" s="19" t="s">
        <v>37</v>
      </c>
      <c r="AI11" s="19" t="s">
        <v>38</v>
      </c>
      <c r="AJ11" s="19" t="s">
        <v>39</v>
      </c>
      <c r="AK11" s="19" t="s">
        <v>40</v>
      </c>
      <c r="AL11" s="19" t="s">
        <v>41</v>
      </c>
      <c r="AM11" s="19" t="s">
        <v>42</v>
      </c>
      <c r="AN11" s="19" t="s">
        <v>43</v>
      </c>
      <c r="AO11" s="19" t="s">
        <v>44</v>
      </c>
      <c r="AP11" s="19" t="s">
        <v>45</v>
      </c>
      <c r="AQ11" s="19" t="s">
        <v>46</v>
      </c>
      <c r="AR11" s="19" t="s">
        <v>47</v>
      </c>
      <c r="AS11" s="19" t="s">
        <v>48</v>
      </c>
      <c r="AT11" s="19" t="s">
        <v>49</v>
      </c>
      <c r="AU11" s="19" t="s">
        <v>50</v>
      </c>
      <c r="AV11" s="19" t="s">
        <v>51</v>
      </c>
      <c r="AW11" s="19" t="s">
        <v>52</v>
      </c>
      <c r="AX11" s="19" t="s">
        <v>53</v>
      </c>
      <c r="AY11" s="19" t="s">
        <v>54</v>
      </c>
      <c r="AZ11" s="19" t="s">
        <v>55</v>
      </c>
      <c r="BA11" s="19" t="s">
        <v>56</v>
      </c>
      <c r="BB11" s="19" t="s">
        <v>57</v>
      </c>
      <c r="BC11" s="19" t="s">
        <v>58</v>
      </c>
      <c r="BD11" s="19" t="s">
        <v>59</v>
      </c>
      <c r="BE11" s="19" t="s">
        <v>60</v>
      </c>
      <c r="BF11" s="19" t="s">
        <v>61</v>
      </c>
      <c r="BG11" s="19" t="s">
        <v>62</v>
      </c>
      <c r="BH11" s="19" t="s">
        <v>63</v>
      </c>
      <c r="BI11" s="19" t="s">
        <v>64</v>
      </c>
      <c r="BJ11" s="19" t="s">
        <v>65</v>
      </c>
      <c r="BK11" s="19" t="s">
        <v>66</v>
      </c>
      <c r="BL11" s="19" t="s">
        <v>67</v>
      </c>
      <c r="BM11" s="19" t="s">
        <v>68</v>
      </c>
      <c r="BN11" s="19" t="s">
        <v>69</v>
      </c>
      <c r="BO11" s="19" t="s">
        <v>70</v>
      </c>
      <c r="BP11" s="19" t="s">
        <v>71</v>
      </c>
      <c r="BQ11" s="19" t="s">
        <v>72</v>
      </c>
      <c r="BR11" s="19" t="s">
        <v>73</v>
      </c>
      <c r="BS11" s="19" t="s">
        <v>74</v>
      </c>
      <c r="BT11" s="19" t="s">
        <v>75</v>
      </c>
      <c r="BU11" s="19" t="s">
        <v>76</v>
      </c>
      <c r="BV11" s="19" t="s">
        <v>77</v>
      </c>
      <c r="BW11" s="19" t="s">
        <v>78</v>
      </c>
      <c r="BX11" s="19" t="s">
        <v>79</v>
      </c>
      <c r="BY11" s="19" t="s">
        <v>80</v>
      </c>
      <c r="BZ11" s="19" t="s">
        <v>81</v>
      </c>
      <c r="CA11" s="19" t="s">
        <v>82</v>
      </c>
      <c r="CB11" s="19" t="s">
        <v>83</v>
      </c>
      <c r="CC11" s="19" t="s">
        <v>84</v>
      </c>
      <c r="CD11" s="19" t="s">
        <v>85</v>
      </c>
      <c r="CE11" s="19" t="s">
        <v>86</v>
      </c>
      <c r="CF11" s="19" t="s">
        <v>87</v>
      </c>
      <c r="CG11" s="19" t="s">
        <v>88</v>
      </c>
      <c r="CH11" s="19" t="s">
        <v>89</v>
      </c>
      <c r="CI11" s="19" t="s">
        <v>90</v>
      </c>
      <c r="CJ11" s="19" t="s">
        <v>91</v>
      </c>
      <c r="CK11" s="19" t="s">
        <v>92</v>
      </c>
      <c r="CL11" s="19" t="s">
        <v>93</v>
      </c>
      <c r="CM11" s="19" t="s">
        <v>94</v>
      </c>
      <c r="CN11" s="19" t="s">
        <v>95</v>
      </c>
      <c r="CO11" s="19" t="s">
        <v>96</v>
      </c>
      <c r="CP11" s="19" t="s">
        <v>97</v>
      </c>
      <c r="CQ11" s="19" t="s">
        <v>98</v>
      </c>
      <c r="CR11" s="19" t="s">
        <v>99</v>
      </c>
      <c r="CS11" s="19" t="s">
        <v>100</v>
      </c>
      <c r="CT11" s="19" t="s">
        <v>101</v>
      </c>
      <c r="CU11" s="19" t="s">
        <v>102</v>
      </c>
      <c r="CV11" s="19" t="s">
        <v>103</v>
      </c>
      <c r="CW11" s="19" t="s">
        <v>104</v>
      </c>
      <c r="CX11" s="19" t="s">
        <v>105</v>
      </c>
      <c r="CY11" s="19" t="s">
        <v>106</v>
      </c>
      <c r="CZ11" s="19" t="s">
        <v>107</v>
      </c>
      <c r="DA11" s="19" t="s">
        <v>108</v>
      </c>
      <c r="DB11" s="19" t="s">
        <v>109</v>
      </c>
      <c r="DC11" s="19" t="s">
        <v>110</v>
      </c>
      <c r="DD11" s="19" t="s">
        <v>111</v>
      </c>
      <c r="DE11" s="19" t="s">
        <v>112</v>
      </c>
      <c r="DF11" s="19" t="s">
        <v>113</v>
      </c>
      <c r="DG11" s="19" t="s">
        <v>114</v>
      </c>
      <c r="DH11" s="19" t="s">
        <v>115</v>
      </c>
      <c r="DI11" s="19" t="s">
        <v>116</v>
      </c>
      <c r="DJ11" s="19" t="s">
        <v>117</v>
      </c>
      <c r="DK11" s="19" t="s">
        <v>118</v>
      </c>
      <c r="DL11" s="19" t="s">
        <v>119</v>
      </c>
      <c r="DM11" s="19" t="s">
        <v>120</v>
      </c>
      <c r="DN11" s="19" t="s">
        <v>121</v>
      </c>
      <c r="DO11" s="19" t="s">
        <v>122</v>
      </c>
      <c r="DP11" s="19" t="s">
        <v>123</v>
      </c>
      <c r="DQ11" s="19" t="s">
        <v>124</v>
      </c>
      <c r="DR11" s="19" t="s">
        <v>125</v>
      </c>
      <c r="DS11" s="19" t="s">
        <v>126</v>
      </c>
      <c r="DT11" s="19" t="s">
        <v>127</v>
      </c>
      <c r="DU11" s="19" t="s">
        <v>128</v>
      </c>
      <c r="DV11" s="19" t="s">
        <v>129</v>
      </c>
      <c r="DW11" s="19" t="s">
        <v>130</v>
      </c>
      <c r="DX11" s="19" t="s">
        <v>131</v>
      </c>
      <c r="DY11" s="19" t="s">
        <v>132</v>
      </c>
      <c r="DZ11" s="19" t="s">
        <v>133</v>
      </c>
      <c r="EA11" s="19" t="s">
        <v>134</v>
      </c>
      <c r="EB11" s="19" t="s">
        <v>135</v>
      </c>
      <c r="EC11" s="19" t="s">
        <v>136</v>
      </c>
      <c r="ED11" s="19" t="s">
        <v>137</v>
      </c>
      <c r="EE11" s="19" t="s">
        <v>138</v>
      </c>
      <c r="EF11" s="19" t="s">
        <v>139</v>
      </c>
      <c r="EG11" s="19" t="s">
        <v>140</v>
      </c>
      <c r="EH11" s="19" t="s">
        <v>141</v>
      </c>
      <c r="EI11" s="19" t="s">
        <v>142</v>
      </c>
      <c r="EJ11" s="19" t="s">
        <v>143</v>
      </c>
      <c r="EK11" s="19" t="s">
        <v>144</v>
      </c>
      <c r="EL11" s="19" t="s">
        <v>145</v>
      </c>
      <c r="EM11" s="19" t="s">
        <v>146</v>
      </c>
      <c r="EN11" s="19" t="s">
        <v>147</v>
      </c>
      <c r="EO11" s="19" t="s">
        <v>148</v>
      </c>
      <c r="EP11" s="19" t="s">
        <v>149</v>
      </c>
      <c r="EQ11" s="19" t="s">
        <v>150</v>
      </c>
      <c r="ER11" s="19" t="s">
        <v>151</v>
      </c>
      <c r="ES11" s="19" t="s">
        <v>152</v>
      </c>
      <c r="ET11" s="19" t="s">
        <v>153</v>
      </c>
      <c r="EU11" s="19" t="s">
        <v>154</v>
      </c>
      <c r="EV11" s="19" t="s">
        <v>155</v>
      </c>
      <c r="EW11" s="19" t="s">
        <v>156</v>
      </c>
      <c r="EX11" s="19" t="s">
        <v>157</v>
      </c>
      <c r="EY11" s="19" t="s">
        <v>158</v>
      </c>
      <c r="EZ11" s="19" t="s">
        <v>159</v>
      </c>
      <c r="FA11" s="19" t="s">
        <v>160</v>
      </c>
      <c r="FB11" s="19" t="s">
        <v>161</v>
      </c>
      <c r="FC11" s="19" t="s">
        <v>162</v>
      </c>
      <c r="FD11" s="19" t="s">
        <v>163</v>
      </c>
      <c r="FE11" s="19" t="s">
        <v>164</v>
      </c>
      <c r="FF11" s="19" t="s">
        <v>165</v>
      </c>
      <c r="FG11" s="19" t="s">
        <v>166</v>
      </c>
      <c r="FH11" s="19" t="s">
        <v>167</v>
      </c>
      <c r="FI11" s="19" t="s">
        <v>168</v>
      </c>
      <c r="FJ11" s="19" t="s">
        <v>169</v>
      </c>
      <c r="FK11" s="19" t="s">
        <v>170</v>
      </c>
      <c r="FL11" s="19" t="s">
        <v>171</v>
      </c>
      <c r="FM11" s="19" t="s">
        <v>172</v>
      </c>
      <c r="FN11" s="19" t="s">
        <v>173</v>
      </c>
      <c r="FO11" s="19" t="s">
        <v>174</v>
      </c>
      <c r="FP11" s="19" t="s">
        <v>175</v>
      </c>
      <c r="FQ11" s="19" t="s">
        <v>176</v>
      </c>
      <c r="FR11" s="19" t="s">
        <v>177</v>
      </c>
      <c r="FS11" s="19" t="s">
        <v>178</v>
      </c>
      <c r="FT11" s="19" t="s">
        <v>179</v>
      </c>
      <c r="FU11" s="19" t="s">
        <v>180</v>
      </c>
      <c r="FV11" s="19" t="s">
        <v>181</v>
      </c>
      <c r="FW11" s="19" t="s">
        <v>182</v>
      </c>
      <c r="FX11" s="19" t="s">
        <v>183</v>
      </c>
      <c r="FY11" s="19" t="s">
        <v>184</v>
      </c>
      <c r="FZ11" s="19" t="s">
        <v>185</v>
      </c>
      <c r="GA11" s="19" t="s">
        <v>186</v>
      </c>
      <c r="GB11" s="19" t="s">
        <v>187</v>
      </c>
      <c r="GC11" s="19" t="s">
        <v>188</v>
      </c>
      <c r="GD11" s="19" t="s">
        <v>189</v>
      </c>
      <c r="GE11" s="19" t="s">
        <v>190</v>
      </c>
      <c r="GF11" s="19" t="s">
        <v>191</v>
      </c>
      <c r="GG11" s="19" t="s">
        <v>192</v>
      </c>
      <c r="GH11" s="19" t="s">
        <v>193</v>
      </c>
      <c r="GI11" s="19" t="s">
        <v>194</v>
      </c>
      <c r="GJ11" s="19" t="s">
        <v>195</v>
      </c>
      <c r="GK11" s="19" t="s">
        <v>196</v>
      </c>
      <c r="GL11" s="19" t="s">
        <v>197</v>
      </c>
      <c r="GM11" s="19" t="s">
        <v>198</v>
      </c>
      <c r="GN11" s="19" t="s">
        <v>199</v>
      </c>
      <c r="GO11" s="19" t="s">
        <v>200</v>
      </c>
      <c r="GP11" s="19" t="s">
        <v>201</v>
      </c>
      <c r="GQ11" s="19" t="s">
        <v>202</v>
      </c>
      <c r="GR11" s="19" t="s">
        <v>203</v>
      </c>
      <c r="GS11" s="19" t="s">
        <v>204</v>
      </c>
      <c r="GT11" s="19" t="s">
        <v>205</v>
      </c>
      <c r="GU11" s="19" t="s">
        <v>206</v>
      </c>
      <c r="GV11" s="19" t="s">
        <v>207</v>
      </c>
      <c r="GW11" s="19" t="s">
        <v>208</v>
      </c>
      <c r="GX11" s="19" t="s">
        <v>209</v>
      </c>
      <c r="GY11" s="19" t="s">
        <v>210</v>
      </c>
      <c r="GZ11" s="19" t="s">
        <v>211</v>
      </c>
      <c r="HA11" s="19" t="s">
        <v>212</v>
      </c>
      <c r="HB11" s="19" t="s">
        <v>213</v>
      </c>
      <c r="HC11" s="19" t="s">
        <v>214</v>
      </c>
      <c r="HD11" s="19" t="s">
        <v>215</v>
      </c>
      <c r="HE11" s="19" t="s">
        <v>216</v>
      </c>
      <c r="HF11" s="19" t="s">
        <v>217</v>
      </c>
      <c r="HG11" s="19" t="s">
        <v>218</v>
      </c>
      <c r="HH11" s="19" t="s">
        <v>219</v>
      </c>
      <c r="HI11" s="19" t="s">
        <v>220</v>
      </c>
      <c r="HJ11" s="19" t="s">
        <v>221</v>
      </c>
      <c r="HK11" s="19" t="s">
        <v>222</v>
      </c>
      <c r="HL11" s="19" t="s">
        <v>223</v>
      </c>
      <c r="HM11" s="19" t="s">
        <v>224</v>
      </c>
      <c r="HN11" s="19" t="s">
        <v>225</v>
      </c>
      <c r="HO11" s="19" t="s">
        <v>226</v>
      </c>
      <c r="HP11" s="19" t="s">
        <v>227</v>
      </c>
      <c r="HQ11" s="19" t="s">
        <v>228</v>
      </c>
      <c r="HR11" s="19" t="s">
        <v>229</v>
      </c>
      <c r="HS11" s="19" t="s">
        <v>230</v>
      </c>
      <c r="HT11" s="19" t="s">
        <v>231</v>
      </c>
      <c r="HU11" s="19" t="s">
        <v>232</v>
      </c>
      <c r="HV11" s="19" t="s">
        <v>233</v>
      </c>
      <c r="HW11" s="19" t="s">
        <v>234</v>
      </c>
      <c r="HX11" s="19" t="s">
        <v>235</v>
      </c>
      <c r="HY11" s="19" t="s">
        <v>236</v>
      </c>
      <c r="HZ11" s="19" t="s">
        <v>1168</v>
      </c>
      <c r="IA11" s="19" t="s">
        <v>1169</v>
      </c>
      <c r="IB11" s="19" t="s">
        <v>1170</v>
      </c>
      <c r="IC11" s="19" t="s">
        <v>1171</v>
      </c>
      <c r="ID11" s="19" t="s">
        <v>1172</v>
      </c>
      <c r="IE11" s="19" t="s">
        <v>1173</v>
      </c>
      <c r="IF11" s="19" t="s">
        <v>1174</v>
      </c>
      <c r="IG11" s="19" t="s">
        <v>1175</v>
      </c>
      <c r="IH11" s="19" t="s">
        <v>1176</v>
      </c>
      <c r="II11" s="19" t="s">
        <v>1177</v>
      </c>
      <c r="IJ11" s="19" t="s">
        <v>1178</v>
      </c>
      <c r="IK11" s="19" t="s">
        <v>1179</v>
      </c>
      <c r="IL11" s="19" t="s">
        <v>1180</v>
      </c>
      <c r="IM11" s="19" t="s">
        <v>1181</v>
      </c>
      <c r="IN11" s="19" t="s">
        <v>1182</v>
      </c>
      <c r="IO11" s="19" t="s">
        <v>1183</v>
      </c>
      <c r="IP11" s="19" t="s">
        <v>1184</v>
      </c>
      <c r="IQ11" s="19" t="s">
        <v>1185</v>
      </c>
      <c r="IR11" s="19" t="s">
        <v>1186</v>
      </c>
      <c r="IS11" s="19" t="s">
        <v>1187</v>
      </c>
      <c r="IT11" s="19" t="s">
        <v>1188</v>
      </c>
      <c r="IU11" s="19" t="s">
        <v>1189</v>
      </c>
      <c r="IV11" s="19" t="s">
        <v>1190</v>
      </c>
      <c r="IW11" s="19" t="s">
        <v>1191</v>
      </c>
      <c r="IX11" s="19" t="s">
        <v>1192</v>
      </c>
      <c r="IY11" s="19" t="s">
        <v>1193</v>
      </c>
      <c r="IZ11" s="19" t="s">
        <v>1194</v>
      </c>
      <c r="JA11" s="19" t="s">
        <v>1195</v>
      </c>
      <c r="JB11" s="19" t="s">
        <v>1196</v>
      </c>
      <c r="JC11" s="19" t="s">
        <v>1197</v>
      </c>
      <c r="JD11" s="19" t="s">
        <v>1198</v>
      </c>
      <c r="JE11" s="19" t="s">
        <v>1199</v>
      </c>
      <c r="JF11" s="19" t="s">
        <v>1200</v>
      </c>
      <c r="JG11" s="19" t="s">
        <v>1201</v>
      </c>
      <c r="JH11" s="19" t="s">
        <v>1202</v>
      </c>
      <c r="JI11" s="19" t="s">
        <v>1203</v>
      </c>
      <c r="JJ11" s="19" t="s">
        <v>1204</v>
      </c>
      <c r="JK11" s="19" t="s">
        <v>1205</v>
      </c>
      <c r="JL11" s="19" t="s">
        <v>1206</v>
      </c>
      <c r="JM11" s="19" t="s">
        <v>1207</v>
      </c>
      <c r="JN11" s="19" t="s">
        <v>1208</v>
      </c>
      <c r="JO11" s="19" t="s">
        <v>1209</v>
      </c>
      <c r="JP11" s="19" t="s">
        <v>1210</v>
      </c>
      <c r="JQ11" s="19" t="s">
        <v>1211</v>
      </c>
      <c r="JR11" s="19" t="s">
        <v>1212</v>
      </c>
      <c r="JS11" s="19" t="s">
        <v>1213</v>
      </c>
      <c r="JT11" s="19" t="s">
        <v>1214</v>
      </c>
      <c r="JU11" s="19" t="s">
        <v>1215</v>
      </c>
      <c r="JV11" s="19" t="s">
        <v>1216</v>
      </c>
      <c r="JW11" s="19" t="s">
        <v>1217</v>
      </c>
      <c r="JX11" s="19" t="s">
        <v>1218</v>
      </c>
      <c r="JY11" s="19" t="s">
        <v>1219</v>
      </c>
      <c r="JZ11" s="19" t="s">
        <v>1220</v>
      </c>
      <c r="KA11" s="19" t="s">
        <v>1221</v>
      </c>
      <c r="KB11" s="19" t="s">
        <v>1222</v>
      </c>
      <c r="KC11" s="19" t="s">
        <v>1223</v>
      </c>
      <c r="KD11" s="19" t="s">
        <v>1224</v>
      </c>
      <c r="KE11" s="19" t="s">
        <v>1225</v>
      </c>
      <c r="KF11" s="19" t="s">
        <v>1226</v>
      </c>
      <c r="KG11" s="19" t="s">
        <v>1227</v>
      </c>
      <c r="KH11" s="19" t="s">
        <v>1228</v>
      </c>
      <c r="KI11" s="19" t="s">
        <v>1229</v>
      </c>
      <c r="KJ11" s="19" t="s">
        <v>1230</v>
      </c>
      <c r="KK11" s="19" t="s">
        <v>1231</v>
      </c>
      <c r="KL11" s="19" t="s">
        <v>1232</v>
      </c>
      <c r="KM11" s="19" t="s">
        <v>1233</v>
      </c>
      <c r="KN11" s="19" t="s">
        <v>1234</v>
      </c>
      <c r="KO11" s="19" t="s">
        <v>1235</v>
      </c>
      <c r="KP11" s="19" t="s">
        <v>1236</v>
      </c>
      <c r="KQ11" s="19" t="s">
        <v>1237</v>
      </c>
      <c r="KR11" s="19" t="s">
        <v>1238</v>
      </c>
      <c r="KS11" s="19" t="s">
        <v>1239</v>
      </c>
      <c r="KT11" s="19" t="s">
        <v>1240</v>
      </c>
      <c r="KU11" s="19" t="s">
        <v>1241</v>
      </c>
      <c r="KV11" s="19" t="s">
        <v>1242</v>
      </c>
      <c r="KW11" s="19" t="s">
        <v>1243</v>
      </c>
      <c r="KX11" s="19" t="s">
        <v>1244</v>
      </c>
      <c r="KY11" s="19" t="s">
        <v>1245</v>
      </c>
      <c r="KZ11" s="19" t="s">
        <v>1246</v>
      </c>
      <c r="LA11" s="19" t="s">
        <v>1247</v>
      </c>
      <c r="LB11" s="19" t="s">
        <v>1248</v>
      </c>
      <c r="LC11" s="19" t="s">
        <v>1249</v>
      </c>
      <c r="LD11" s="19" t="s">
        <v>1250</v>
      </c>
      <c r="LE11" s="19" t="s">
        <v>1251</v>
      </c>
      <c r="LF11" s="19" t="s">
        <v>1252</v>
      </c>
      <c r="LG11" s="19" t="s">
        <v>1253</v>
      </c>
      <c r="LH11" s="19" t="s">
        <v>1254</v>
      </c>
      <c r="LI11" s="19" t="s">
        <v>1255</v>
      </c>
      <c r="LJ11" s="19" t="s">
        <v>1256</v>
      </c>
      <c r="LK11" s="19" t="s">
        <v>1257</v>
      </c>
      <c r="LL11" s="19" t="s">
        <v>1258</v>
      </c>
      <c r="LM11" s="19" t="s">
        <v>1259</v>
      </c>
      <c r="LN11" s="19" t="s">
        <v>1260</v>
      </c>
      <c r="LO11" s="19" t="s">
        <v>1261</v>
      </c>
      <c r="LP11" s="19" t="s">
        <v>1262</v>
      </c>
      <c r="LQ11" s="19" t="s">
        <v>1263</v>
      </c>
      <c r="LR11" s="19" t="s">
        <v>1264</v>
      </c>
      <c r="LS11" s="19" t="s">
        <v>1265</v>
      </c>
      <c r="LT11" s="19" t="s">
        <v>1266</v>
      </c>
      <c r="LU11" s="19" t="s">
        <v>1267</v>
      </c>
      <c r="LV11" s="19" t="s">
        <v>1268</v>
      </c>
      <c r="LW11" s="19" t="s">
        <v>1269</v>
      </c>
      <c r="LX11" s="19" t="s">
        <v>1270</v>
      </c>
      <c r="LY11" s="19" t="s">
        <v>1271</v>
      </c>
      <c r="LZ11" s="19" t="s">
        <v>1272</v>
      </c>
      <c r="MA11" s="19" t="s">
        <v>1273</v>
      </c>
      <c r="MB11" s="19" t="s">
        <v>1274</v>
      </c>
      <c r="MC11" s="19" t="s">
        <v>1275</v>
      </c>
      <c r="MD11" s="19" t="s">
        <v>1276</v>
      </c>
      <c r="ME11" s="19" t="s">
        <v>1277</v>
      </c>
      <c r="MF11" s="19" t="s">
        <v>1278</v>
      </c>
      <c r="MG11" s="19" t="s">
        <v>1279</v>
      </c>
      <c r="MH11" s="19" t="s">
        <v>1280</v>
      </c>
      <c r="MI11" s="19" t="s">
        <v>1281</v>
      </c>
      <c r="MJ11" s="19" t="s">
        <v>1282</v>
      </c>
      <c r="MK11" s="19" t="s">
        <v>1283</v>
      </c>
      <c r="ML11" s="19" t="s">
        <v>1284</v>
      </c>
      <c r="MM11" s="19" t="s">
        <v>1285</v>
      </c>
      <c r="MN11" s="19" t="s">
        <v>1286</v>
      </c>
      <c r="MO11" s="19" t="s">
        <v>1287</v>
      </c>
      <c r="MP11" s="19" t="s">
        <v>1288</v>
      </c>
      <c r="MQ11" s="19" t="s">
        <v>1289</v>
      </c>
      <c r="MR11" s="19" t="s">
        <v>1290</v>
      </c>
      <c r="MS11" s="19" t="s">
        <v>1291</v>
      </c>
      <c r="MT11" s="19" t="s">
        <v>1292</v>
      </c>
      <c r="MU11" s="19" t="s">
        <v>1293</v>
      </c>
      <c r="MV11" s="19" t="s">
        <v>1294</v>
      </c>
      <c r="MW11" s="19" t="s">
        <v>1295</v>
      </c>
      <c r="MX11" s="19" t="s">
        <v>1296</v>
      </c>
      <c r="MY11" s="19" t="s">
        <v>1297</v>
      </c>
      <c r="MZ11" s="19" t="s">
        <v>1298</v>
      </c>
      <c r="NA11" s="19" t="s">
        <v>1299</v>
      </c>
      <c r="NB11" s="19" t="s">
        <v>1300</v>
      </c>
      <c r="NC11" s="19" t="s">
        <v>1301</v>
      </c>
      <c r="ND11" s="19" t="s">
        <v>1302</v>
      </c>
      <c r="NE11" s="19" t="s">
        <v>1303</v>
      </c>
      <c r="NF11" s="19" t="s">
        <v>1304</v>
      </c>
      <c r="NG11" s="19" t="s">
        <v>1305</v>
      </c>
      <c r="NH11" s="19" t="s">
        <v>1306</v>
      </c>
      <c r="NI11" s="19" t="s">
        <v>1307</v>
      </c>
      <c r="NJ11" s="19" t="s">
        <v>1308</v>
      </c>
      <c r="NK11" s="19" t="s">
        <v>1309</v>
      </c>
      <c r="NL11" s="19" t="s">
        <v>1310</v>
      </c>
      <c r="NM11" s="19" t="s">
        <v>1311</v>
      </c>
      <c r="NN11" s="19" t="s">
        <v>1312</v>
      </c>
      <c r="NO11" s="19" t="s">
        <v>1313</v>
      </c>
      <c r="NP11" s="19" t="s">
        <v>1314</v>
      </c>
      <c r="NQ11" s="19" t="s">
        <v>1315</v>
      </c>
      <c r="NR11" s="19" t="s">
        <v>1316</v>
      </c>
    </row>
    <row r="12" spans="1:382" ht="12.75" customHeight="1">
      <c r="A12" s="7" t="s">
        <v>238</v>
      </c>
      <c r="B12" s="10" t="s">
        <v>239</v>
      </c>
      <c r="C12" s="30">
        <v>459661</v>
      </c>
      <c r="D12" s="30">
        <f>SUM(E12:NR12)</f>
        <v>459661</v>
      </c>
      <c r="E12" s="34">
        <v>97</v>
      </c>
      <c r="F12" s="34">
        <v>489</v>
      </c>
      <c r="G12" s="34">
        <v>871</v>
      </c>
      <c r="H12" s="34">
        <v>2660</v>
      </c>
      <c r="I12" s="34">
        <v>197</v>
      </c>
      <c r="J12" s="34">
        <v>1469</v>
      </c>
      <c r="K12" s="34">
        <v>766</v>
      </c>
      <c r="L12" s="34">
        <v>336</v>
      </c>
      <c r="M12" s="34">
        <v>440</v>
      </c>
      <c r="N12" s="34">
        <v>107</v>
      </c>
      <c r="O12" s="34">
        <v>614</v>
      </c>
      <c r="P12" s="34">
        <v>321</v>
      </c>
      <c r="Q12" s="34">
        <v>350</v>
      </c>
      <c r="R12" s="34">
        <v>38</v>
      </c>
      <c r="S12" s="34">
        <v>3593</v>
      </c>
      <c r="T12" s="34">
        <v>451</v>
      </c>
      <c r="U12" s="34">
        <v>387</v>
      </c>
      <c r="V12" s="34">
        <v>416</v>
      </c>
      <c r="W12" s="34">
        <v>213</v>
      </c>
      <c r="X12" s="34">
        <v>1147</v>
      </c>
      <c r="Y12" s="34">
        <v>1000</v>
      </c>
      <c r="Z12" s="34">
        <v>2018</v>
      </c>
      <c r="AA12" s="34">
        <v>1000</v>
      </c>
      <c r="AB12" s="34">
        <v>314</v>
      </c>
      <c r="AC12" s="34">
        <v>118</v>
      </c>
      <c r="AD12" s="34">
        <v>7</v>
      </c>
      <c r="AE12" s="34">
        <v>144</v>
      </c>
      <c r="AF12" s="34">
        <v>1278</v>
      </c>
      <c r="AG12" s="34">
        <v>471</v>
      </c>
      <c r="AH12" s="34">
        <v>76</v>
      </c>
      <c r="AI12" s="34">
        <v>1457</v>
      </c>
      <c r="AJ12" s="34">
        <v>964</v>
      </c>
      <c r="AK12" s="34">
        <v>5303</v>
      </c>
      <c r="AL12" s="34">
        <v>1356</v>
      </c>
      <c r="AM12" s="34">
        <v>1672</v>
      </c>
      <c r="AN12" s="34">
        <v>928</v>
      </c>
      <c r="AO12" s="34">
        <v>798</v>
      </c>
      <c r="AP12" s="34">
        <v>2568</v>
      </c>
      <c r="AQ12" s="34">
        <v>1831</v>
      </c>
      <c r="AR12" s="34">
        <v>612</v>
      </c>
      <c r="AS12" s="34">
        <v>138</v>
      </c>
      <c r="AT12" s="34">
        <v>150</v>
      </c>
      <c r="AU12" s="34">
        <v>47</v>
      </c>
      <c r="AV12" s="34">
        <v>125</v>
      </c>
      <c r="AW12" s="34">
        <v>143</v>
      </c>
      <c r="AX12" s="34">
        <v>1136</v>
      </c>
      <c r="AY12" s="34">
        <v>32</v>
      </c>
      <c r="AZ12" s="34">
        <v>671</v>
      </c>
      <c r="BA12" s="34">
        <v>349</v>
      </c>
      <c r="BB12" s="34">
        <v>1096</v>
      </c>
      <c r="BC12" s="34">
        <v>105</v>
      </c>
      <c r="BD12" s="34">
        <v>597</v>
      </c>
      <c r="BE12" s="34">
        <v>404</v>
      </c>
      <c r="BF12" s="34">
        <v>570</v>
      </c>
      <c r="BG12" s="34">
        <v>31</v>
      </c>
      <c r="BH12" s="34">
        <v>882</v>
      </c>
      <c r="BI12" s="34">
        <v>45</v>
      </c>
      <c r="BJ12" s="34">
        <v>66</v>
      </c>
      <c r="BK12" s="34">
        <v>185</v>
      </c>
      <c r="BL12" s="34">
        <v>2409</v>
      </c>
      <c r="BM12" s="34">
        <v>24</v>
      </c>
      <c r="BN12" s="34">
        <v>378</v>
      </c>
      <c r="BO12" s="34">
        <v>6258</v>
      </c>
      <c r="BP12" s="34">
        <v>587</v>
      </c>
      <c r="BQ12" s="34">
        <v>538</v>
      </c>
      <c r="BR12" s="34">
        <v>1246</v>
      </c>
      <c r="BS12" s="34">
        <v>80</v>
      </c>
      <c r="BT12" s="34">
        <v>68</v>
      </c>
      <c r="BU12" s="34">
        <v>145</v>
      </c>
      <c r="BV12" s="34">
        <v>1563</v>
      </c>
      <c r="BW12" s="34">
        <v>642</v>
      </c>
      <c r="BX12" s="34">
        <v>602</v>
      </c>
      <c r="BY12" s="34">
        <v>787</v>
      </c>
      <c r="BZ12" s="34">
        <v>2210</v>
      </c>
      <c r="CA12" s="34">
        <v>753</v>
      </c>
      <c r="CB12" s="34">
        <v>997</v>
      </c>
      <c r="CC12" s="34">
        <v>1010</v>
      </c>
      <c r="CD12" s="34">
        <v>869</v>
      </c>
      <c r="CE12" s="34">
        <v>461</v>
      </c>
      <c r="CF12" s="34">
        <v>212</v>
      </c>
      <c r="CG12" s="34">
        <v>569</v>
      </c>
      <c r="CH12" s="34">
        <v>463</v>
      </c>
      <c r="CI12" s="34">
        <v>72</v>
      </c>
      <c r="CJ12" s="34">
        <v>304</v>
      </c>
      <c r="CK12" s="34">
        <v>635</v>
      </c>
      <c r="CL12" s="34">
        <v>925</v>
      </c>
      <c r="CM12" s="34">
        <v>75</v>
      </c>
      <c r="CN12" s="34">
        <v>299</v>
      </c>
      <c r="CO12" s="34">
        <v>28</v>
      </c>
      <c r="CP12" s="34">
        <v>635</v>
      </c>
      <c r="CQ12" s="34">
        <v>499</v>
      </c>
      <c r="CR12" s="34">
        <v>158</v>
      </c>
      <c r="CS12" s="34">
        <v>913</v>
      </c>
      <c r="CT12" s="34">
        <v>1403</v>
      </c>
      <c r="CU12" s="34">
        <v>1755</v>
      </c>
      <c r="CV12" s="34">
        <v>363</v>
      </c>
      <c r="CW12" s="34">
        <v>181</v>
      </c>
      <c r="CX12" s="34">
        <v>208</v>
      </c>
      <c r="CY12" s="34">
        <v>89</v>
      </c>
      <c r="CZ12" s="34">
        <v>857</v>
      </c>
      <c r="DA12" s="34">
        <v>2708</v>
      </c>
      <c r="DB12" s="34">
        <v>1159</v>
      </c>
      <c r="DC12" s="34">
        <v>561</v>
      </c>
      <c r="DD12" s="34">
        <v>580</v>
      </c>
      <c r="DE12" s="34">
        <v>630</v>
      </c>
      <c r="DF12" s="34">
        <v>828</v>
      </c>
      <c r="DG12" s="34">
        <v>158</v>
      </c>
      <c r="DH12" s="34">
        <v>647</v>
      </c>
      <c r="DI12" s="34">
        <v>1522</v>
      </c>
      <c r="DJ12" s="34">
        <v>389</v>
      </c>
      <c r="DK12" s="34">
        <v>610</v>
      </c>
      <c r="DL12" s="34">
        <v>188</v>
      </c>
      <c r="DM12" s="34">
        <v>64</v>
      </c>
      <c r="DN12" s="34">
        <v>35</v>
      </c>
      <c r="DO12" s="34">
        <v>103</v>
      </c>
      <c r="DP12" s="34">
        <v>134</v>
      </c>
      <c r="DQ12" s="34">
        <v>163</v>
      </c>
      <c r="DR12" s="34">
        <v>3627</v>
      </c>
      <c r="DS12" s="34">
        <v>8131</v>
      </c>
      <c r="DT12" s="34">
        <v>2301</v>
      </c>
      <c r="DU12" s="34">
        <v>113</v>
      </c>
      <c r="DV12" s="34">
        <v>246</v>
      </c>
      <c r="DW12" s="34">
        <v>1491</v>
      </c>
      <c r="DX12" s="34">
        <v>727</v>
      </c>
      <c r="DY12" s="34">
        <v>111</v>
      </c>
      <c r="DZ12" s="34">
        <v>314</v>
      </c>
      <c r="EA12" s="34">
        <v>177</v>
      </c>
      <c r="EB12" s="34">
        <v>125</v>
      </c>
      <c r="EC12" s="34">
        <v>233</v>
      </c>
      <c r="ED12" s="34">
        <v>599</v>
      </c>
      <c r="EE12" s="34">
        <v>327</v>
      </c>
      <c r="EF12" s="34">
        <v>125</v>
      </c>
      <c r="EG12" s="34">
        <v>2295</v>
      </c>
      <c r="EH12" s="34">
        <v>319</v>
      </c>
      <c r="EI12" s="34">
        <v>3330</v>
      </c>
      <c r="EJ12" s="34">
        <v>1598</v>
      </c>
      <c r="EK12" s="34">
        <v>4399</v>
      </c>
      <c r="EL12" s="34">
        <v>4154</v>
      </c>
      <c r="EM12" s="34">
        <v>1293</v>
      </c>
      <c r="EN12" s="34">
        <v>57</v>
      </c>
      <c r="EO12" s="34">
        <v>1984</v>
      </c>
      <c r="EP12" s="34">
        <v>817</v>
      </c>
      <c r="EQ12" s="34">
        <v>1384</v>
      </c>
      <c r="ER12" s="34">
        <v>133</v>
      </c>
      <c r="ES12" s="34">
        <v>507</v>
      </c>
      <c r="ET12" s="34">
        <v>90</v>
      </c>
      <c r="EU12" s="34">
        <v>77</v>
      </c>
      <c r="EV12" s="34">
        <v>70</v>
      </c>
      <c r="EW12" s="34">
        <v>541</v>
      </c>
      <c r="EX12" s="34">
        <v>233</v>
      </c>
      <c r="EY12" s="34">
        <v>109</v>
      </c>
      <c r="EZ12" s="34">
        <v>333</v>
      </c>
      <c r="FA12" s="34">
        <v>257</v>
      </c>
      <c r="FB12" s="34">
        <v>169</v>
      </c>
      <c r="FC12" s="34">
        <v>486</v>
      </c>
      <c r="FD12" s="34">
        <v>215</v>
      </c>
      <c r="FE12" s="34">
        <v>1963</v>
      </c>
      <c r="FF12" s="34">
        <v>4672</v>
      </c>
      <c r="FG12" s="34">
        <v>3111</v>
      </c>
      <c r="FH12" s="34">
        <v>2704</v>
      </c>
      <c r="FI12" s="34">
        <v>1524</v>
      </c>
      <c r="FJ12" s="34">
        <v>2345</v>
      </c>
      <c r="FK12" s="34">
        <v>4824</v>
      </c>
      <c r="FL12" s="34">
        <v>1502</v>
      </c>
      <c r="FM12" s="34">
        <v>3889</v>
      </c>
      <c r="FN12" s="34">
        <v>1947</v>
      </c>
      <c r="FO12" s="34">
        <v>2356</v>
      </c>
      <c r="FP12" s="34">
        <v>2754</v>
      </c>
      <c r="FQ12" s="34">
        <v>2697</v>
      </c>
      <c r="FR12" s="34">
        <v>1075</v>
      </c>
      <c r="FS12" s="34">
        <v>399</v>
      </c>
      <c r="FT12" s="34">
        <v>87</v>
      </c>
      <c r="FU12" s="34">
        <v>107</v>
      </c>
      <c r="FV12" s="34">
        <v>160</v>
      </c>
      <c r="FW12" s="34">
        <v>66</v>
      </c>
      <c r="FX12" s="34">
        <v>96</v>
      </c>
      <c r="FY12" s="34">
        <v>881</v>
      </c>
      <c r="FZ12" s="34">
        <v>711</v>
      </c>
      <c r="GA12" s="34">
        <v>116</v>
      </c>
      <c r="GB12" s="34">
        <v>130</v>
      </c>
      <c r="GC12" s="34">
        <v>571</v>
      </c>
      <c r="GD12" s="34">
        <v>968</v>
      </c>
      <c r="GE12" s="34">
        <v>107</v>
      </c>
      <c r="GF12" s="34">
        <v>339</v>
      </c>
      <c r="GG12" s="34">
        <v>1956</v>
      </c>
      <c r="GH12" s="34">
        <v>75</v>
      </c>
      <c r="GI12" s="34">
        <v>137</v>
      </c>
      <c r="GJ12" s="34">
        <v>86</v>
      </c>
      <c r="GK12" s="34">
        <v>303</v>
      </c>
      <c r="GL12" s="34">
        <v>246</v>
      </c>
      <c r="GM12" s="34">
        <v>770</v>
      </c>
      <c r="GN12" s="34">
        <v>208</v>
      </c>
      <c r="GO12" s="34">
        <v>178</v>
      </c>
      <c r="GP12" s="34">
        <v>87</v>
      </c>
      <c r="GQ12" s="34">
        <v>1188</v>
      </c>
      <c r="GR12" s="34">
        <v>377</v>
      </c>
      <c r="GS12" s="34">
        <v>60</v>
      </c>
      <c r="GT12" s="34">
        <v>101</v>
      </c>
      <c r="GU12" s="34">
        <v>69</v>
      </c>
      <c r="GV12" s="34">
        <v>93</v>
      </c>
      <c r="GW12" s="34">
        <v>75</v>
      </c>
      <c r="GX12" s="34">
        <v>875</v>
      </c>
      <c r="GY12" s="34">
        <v>536</v>
      </c>
      <c r="GZ12" s="34">
        <v>588</v>
      </c>
      <c r="HA12" s="34">
        <v>337</v>
      </c>
      <c r="HB12" s="34">
        <v>325</v>
      </c>
      <c r="HC12" s="34">
        <v>262</v>
      </c>
      <c r="HD12" s="34">
        <v>4222</v>
      </c>
      <c r="HE12" s="34">
        <v>2490</v>
      </c>
      <c r="HF12" s="34">
        <v>4542</v>
      </c>
      <c r="HG12" s="34">
        <v>2520</v>
      </c>
      <c r="HH12" s="34">
        <v>1453</v>
      </c>
      <c r="HI12" s="34">
        <v>3322</v>
      </c>
      <c r="HJ12" s="34">
        <v>1693</v>
      </c>
      <c r="HK12" s="34">
        <v>75</v>
      </c>
      <c r="HL12" s="34">
        <v>361</v>
      </c>
      <c r="HM12" s="34">
        <v>108</v>
      </c>
      <c r="HN12" s="34">
        <v>269</v>
      </c>
      <c r="HO12" s="34">
        <v>297</v>
      </c>
      <c r="HP12" s="34">
        <v>677</v>
      </c>
      <c r="HQ12" s="34">
        <v>2990</v>
      </c>
      <c r="HR12" s="34">
        <v>19711</v>
      </c>
      <c r="HS12" s="34">
        <v>527</v>
      </c>
      <c r="HT12" s="34">
        <v>40</v>
      </c>
      <c r="HU12" s="34">
        <v>856</v>
      </c>
      <c r="HV12" s="34">
        <v>1046</v>
      </c>
      <c r="HW12" s="34">
        <v>280</v>
      </c>
      <c r="HX12" s="34">
        <v>2971</v>
      </c>
      <c r="HY12" s="34">
        <v>685</v>
      </c>
      <c r="HZ12" s="34">
        <v>2382</v>
      </c>
      <c r="IA12" s="30">
        <v>1891</v>
      </c>
      <c r="IB12" s="30">
        <v>1997</v>
      </c>
      <c r="IC12" s="30">
        <v>2839</v>
      </c>
      <c r="ID12" s="30">
        <v>1144</v>
      </c>
      <c r="IE12" s="30">
        <v>495</v>
      </c>
      <c r="IF12" s="30">
        <v>1873</v>
      </c>
      <c r="IG12" s="30">
        <v>657</v>
      </c>
      <c r="IH12" s="30">
        <v>1685</v>
      </c>
      <c r="II12" s="30">
        <v>553</v>
      </c>
      <c r="IJ12" s="30">
        <v>916</v>
      </c>
      <c r="IK12" s="30">
        <v>1023</v>
      </c>
      <c r="IL12" s="30">
        <v>660</v>
      </c>
      <c r="IM12" s="30">
        <v>2322</v>
      </c>
      <c r="IN12" s="30">
        <v>80</v>
      </c>
      <c r="IO12" s="30">
        <v>106</v>
      </c>
      <c r="IP12" s="30">
        <v>578</v>
      </c>
      <c r="IQ12" s="30">
        <v>31</v>
      </c>
      <c r="IR12" s="30">
        <v>100</v>
      </c>
      <c r="IS12" s="30">
        <v>706</v>
      </c>
      <c r="IT12" s="30">
        <v>598</v>
      </c>
      <c r="IU12" s="30">
        <v>3209</v>
      </c>
      <c r="IV12" s="30">
        <v>3006</v>
      </c>
      <c r="IW12" s="30">
        <v>2219</v>
      </c>
      <c r="IX12" s="30">
        <v>1705</v>
      </c>
      <c r="IY12" s="30">
        <v>1497</v>
      </c>
      <c r="IZ12" s="30">
        <v>259</v>
      </c>
      <c r="JA12" s="30">
        <v>31</v>
      </c>
      <c r="JB12" s="30">
        <v>378</v>
      </c>
      <c r="JC12" s="30">
        <v>3577</v>
      </c>
      <c r="JD12" s="30">
        <v>1379</v>
      </c>
      <c r="JE12" s="30">
        <v>184</v>
      </c>
      <c r="JF12" s="30">
        <v>760</v>
      </c>
      <c r="JG12" s="30">
        <v>1954</v>
      </c>
      <c r="JH12" s="30">
        <v>1234</v>
      </c>
      <c r="JI12" s="30">
        <v>333</v>
      </c>
      <c r="JJ12" s="30">
        <v>137</v>
      </c>
      <c r="JK12" s="30">
        <v>118</v>
      </c>
      <c r="JL12" s="30">
        <v>21</v>
      </c>
      <c r="JM12" s="30">
        <v>2509</v>
      </c>
      <c r="JN12" s="30">
        <v>2568</v>
      </c>
      <c r="JO12" s="30">
        <v>3621</v>
      </c>
      <c r="JP12" s="30">
        <v>1493</v>
      </c>
      <c r="JQ12" s="30">
        <v>2989</v>
      </c>
      <c r="JR12" s="30">
        <v>2804</v>
      </c>
      <c r="JS12" s="30">
        <v>4351</v>
      </c>
      <c r="JT12" s="30">
        <v>5068</v>
      </c>
      <c r="JU12" s="30">
        <v>201</v>
      </c>
      <c r="JV12" s="30">
        <v>1300</v>
      </c>
      <c r="JW12" s="30">
        <v>127</v>
      </c>
      <c r="JX12" s="30">
        <v>1338</v>
      </c>
      <c r="JY12" s="30">
        <v>431</v>
      </c>
      <c r="JZ12" s="30">
        <v>52</v>
      </c>
      <c r="KA12" s="30">
        <v>702</v>
      </c>
      <c r="KB12" s="30">
        <v>187</v>
      </c>
      <c r="KC12" s="30">
        <v>264</v>
      </c>
      <c r="KD12" s="30">
        <v>111</v>
      </c>
      <c r="KE12" s="30">
        <v>1815</v>
      </c>
      <c r="KF12" s="30">
        <v>496</v>
      </c>
      <c r="KG12" s="30">
        <v>488</v>
      </c>
      <c r="KH12" s="30">
        <v>1071</v>
      </c>
      <c r="KI12" s="30">
        <v>957</v>
      </c>
      <c r="KJ12" s="30">
        <v>2284</v>
      </c>
      <c r="KK12" s="30">
        <v>687</v>
      </c>
      <c r="KL12" s="30">
        <v>1825</v>
      </c>
      <c r="KM12" s="30">
        <v>1544</v>
      </c>
      <c r="KN12" s="30">
        <v>2961</v>
      </c>
      <c r="KO12" s="30">
        <v>1623</v>
      </c>
      <c r="KP12" s="30">
        <v>1938</v>
      </c>
      <c r="KQ12" s="30">
        <v>1054</v>
      </c>
      <c r="KR12" s="30">
        <v>113</v>
      </c>
      <c r="KS12" s="30">
        <v>462</v>
      </c>
      <c r="KT12" s="30">
        <v>226</v>
      </c>
      <c r="KU12" s="30">
        <v>654</v>
      </c>
      <c r="KV12" s="30">
        <v>305</v>
      </c>
      <c r="KW12" s="30">
        <v>1174</v>
      </c>
      <c r="KX12" s="30">
        <v>1002</v>
      </c>
      <c r="KY12" s="30">
        <v>591</v>
      </c>
      <c r="KZ12" s="30">
        <v>14540</v>
      </c>
      <c r="LA12" s="30">
        <v>13570</v>
      </c>
      <c r="LB12" s="30">
        <v>1552</v>
      </c>
      <c r="LC12" s="30">
        <v>21</v>
      </c>
      <c r="LD12" s="30">
        <v>700</v>
      </c>
      <c r="LE12" s="30">
        <v>26</v>
      </c>
      <c r="LF12" s="30">
        <v>1206</v>
      </c>
      <c r="LG12" s="30">
        <v>105</v>
      </c>
      <c r="LH12" s="30">
        <v>784</v>
      </c>
      <c r="LI12" s="30">
        <v>4210</v>
      </c>
      <c r="LJ12" s="30">
        <v>16011</v>
      </c>
      <c r="LK12" s="30">
        <v>558</v>
      </c>
      <c r="LL12" s="30">
        <v>6126</v>
      </c>
      <c r="LM12" s="30">
        <v>682</v>
      </c>
      <c r="LN12" s="30">
        <v>428</v>
      </c>
      <c r="LO12" s="30">
        <v>988</v>
      </c>
      <c r="LP12" s="30">
        <v>603</v>
      </c>
      <c r="LQ12" s="30">
        <v>506</v>
      </c>
      <c r="LR12" s="30">
        <v>593</v>
      </c>
      <c r="LS12" s="30">
        <v>366</v>
      </c>
      <c r="LT12" s="30">
        <v>2602</v>
      </c>
      <c r="LU12" s="30">
        <v>2531</v>
      </c>
      <c r="LV12" s="30">
        <v>930</v>
      </c>
      <c r="LW12" s="30">
        <v>2771</v>
      </c>
      <c r="LX12" s="30">
        <v>748</v>
      </c>
      <c r="LY12" s="30">
        <v>871</v>
      </c>
      <c r="LZ12" s="30">
        <v>1710</v>
      </c>
      <c r="MA12" s="30">
        <v>952</v>
      </c>
      <c r="MB12" s="30">
        <v>1305</v>
      </c>
      <c r="MC12" s="30">
        <v>487</v>
      </c>
      <c r="MD12" s="30">
        <v>23</v>
      </c>
      <c r="ME12" s="30">
        <v>467</v>
      </c>
      <c r="MF12" s="30">
        <v>232</v>
      </c>
      <c r="MG12" s="30">
        <v>3069</v>
      </c>
      <c r="MH12" s="30">
        <v>107</v>
      </c>
      <c r="MI12" s="30">
        <v>1151</v>
      </c>
      <c r="MJ12" s="30">
        <v>2042</v>
      </c>
      <c r="MK12" s="30">
        <v>2055</v>
      </c>
      <c r="ML12" s="30">
        <v>1824</v>
      </c>
      <c r="MM12" s="30">
        <v>75</v>
      </c>
      <c r="MN12" s="30">
        <v>91</v>
      </c>
      <c r="MO12" s="30">
        <v>3830</v>
      </c>
      <c r="MP12" s="30">
        <v>46</v>
      </c>
      <c r="MQ12" s="30">
        <v>206</v>
      </c>
      <c r="MR12" s="30">
        <v>1754</v>
      </c>
      <c r="MS12" s="30">
        <v>2337</v>
      </c>
      <c r="MT12" s="30">
        <v>343</v>
      </c>
      <c r="MU12" s="30">
        <v>124</v>
      </c>
      <c r="MV12" s="30">
        <v>1536</v>
      </c>
      <c r="MW12" s="30">
        <v>185</v>
      </c>
      <c r="MX12" s="30">
        <v>23</v>
      </c>
      <c r="MY12" s="30">
        <v>476</v>
      </c>
      <c r="MZ12" s="30">
        <v>2615</v>
      </c>
      <c r="NA12" s="30">
        <v>1386</v>
      </c>
      <c r="NB12" s="30">
        <v>259</v>
      </c>
      <c r="NC12" s="30">
        <v>1171</v>
      </c>
      <c r="ND12" s="30">
        <v>38</v>
      </c>
      <c r="NE12" s="30">
        <v>3017</v>
      </c>
      <c r="NF12" s="30">
        <v>3847</v>
      </c>
      <c r="NG12" s="30">
        <v>2159</v>
      </c>
      <c r="NH12" s="30">
        <v>25</v>
      </c>
      <c r="NI12" s="30">
        <v>83</v>
      </c>
      <c r="NJ12" s="30">
        <v>2293</v>
      </c>
      <c r="NK12" s="30">
        <v>2949</v>
      </c>
      <c r="NL12" s="30">
        <v>88</v>
      </c>
      <c r="NM12" s="30">
        <v>2886</v>
      </c>
      <c r="NN12" s="30">
        <v>1592</v>
      </c>
      <c r="NO12" s="30">
        <v>1233</v>
      </c>
      <c r="NP12" s="30">
        <v>1093</v>
      </c>
      <c r="NQ12" s="30">
        <v>113</v>
      </c>
      <c r="NR12" s="30">
        <v>250</v>
      </c>
    </row>
    <row r="13" spans="1:382" s="4" customFormat="1" ht="12.75" customHeight="1">
      <c r="A13" s="7" t="s">
        <v>241</v>
      </c>
      <c r="B13" s="10" t="s">
        <v>242</v>
      </c>
      <c r="C13" s="30">
        <v>1485627</v>
      </c>
      <c r="D13" s="30">
        <f t="shared" ref="D13:D29" si="0">SUM(E13:NR13)</f>
        <v>1485627</v>
      </c>
      <c r="E13" s="34">
        <v>300</v>
      </c>
      <c r="F13" s="34">
        <v>500</v>
      </c>
      <c r="G13" s="34">
        <v>3500</v>
      </c>
      <c r="H13" s="34">
        <v>4500</v>
      </c>
      <c r="I13" s="34">
        <v>1000</v>
      </c>
      <c r="J13" s="34">
        <v>5000</v>
      </c>
      <c r="K13" s="34">
        <v>1500</v>
      </c>
      <c r="L13" s="34">
        <v>400</v>
      </c>
      <c r="M13" s="34">
        <v>1000</v>
      </c>
      <c r="N13" s="34">
        <v>200</v>
      </c>
      <c r="O13" s="34">
        <v>600</v>
      </c>
      <c r="P13" s="34">
        <v>500</v>
      </c>
      <c r="Q13" s="34">
        <v>350</v>
      </c>
      <c r="R13" s="34">
        <v>50</v>
      </c>
      <c r="S13" s="34">
        <v>7000</v>
      </c>
      <c r="T13" s="34">
        <v>2000</v>
      </c>
      <c r="U13" s="34">
        <v>2500</v>
      </c>
      <c r="V13" s="34">
        <v>2000</v>
      </c>
      <c r="W13" s="34">
        <v>500</v>
      </c>
      <c r="X13" s="34">
        <v>1200</v>
      </c>
      <c r="Y13" s="34">
        <v>1000</v>
      </c>
      <c r="Z13" s="34">
        <v>2000</v>
      </c>
      <c r="AA13" s="34">
        <v>1000</v>
      </c>
      <c r="AB13" s="34">
        <v>500</v>
      </c>
      <c r="AC13" s="34">
        <v>150</v>
      </c>
      <c r="AD13" s="34">
        <v>20</v>
      </c>
      <c r="AE13" s="34">
        <v>200</v>
      </c>
      <c r="AF13" s="34">
        <v>2000</v>
      </c>
      <c r="AG13" s="34">
        <v>3000</v>
      </c>
      <c r="AH13" s="34">
        <v>150</v>
      </c>
      <c r="AI13" s="34">
        <v>10000</v>
      </c>
      <c r="AJ13" s="34">
        <v>6000</v>
      </c>
      <c r="AK13" s="34">
        <v>16000</v>
      </c>
      <c r="AL13" s="34">
        <v>7000</v>
      </c>
      <c r="AM13" s="34">
        <v>6000</v>
      </c>
      <c r="AN13" s="34">
        <v>7000</v>
      </c>
      <c r="AO13" s="34">
        <v>2000</v>
      </c>
      <c r="AP13" s="34">
        <v>16000</v>
      </c>
      <c r="AQ13" s="34">
        <v>5000</v>
      </c>
      <c r="AR13" s="34">
        <v>3500</v>
      </c>
      <c r="AS13" s="34">
        <v>200</v>
      </c>
      <c r="AT13" s="34">
        <v>400</v>
      </c>
      <c r="AU13" s="34">
        <v>70</v>
      </c>
      <c r="AV13" s="34">
        <v>249</v>
      </c>
      <c r="AW13" s="34">
        <v>300</v>
      </c>
      <c r="AX13" s="34">
        <v>500</v>
      </c>
      <c r="AY13" s="34">
        <v>50</v>
      </c>
      <c r="AZ13" s="34">
        <v>1000</v>
      </c>
      <c r="BA13" s="34">
        <v>1500</v>
      </c>
      <c r="BB13" s="34">
        <v>4000</v>
      </c>
      <c r="BC13" s="34">
        <v>400</v>
      </c>
      <c r="BD13" s="34">
        <v>597</v>
      </c>
      <c r="BE13" s="34">
        <v>400</v>
      </c>
      <c r="BF13" s="34">
        <v>600</v>
      </c>
      <c r="BG13" s="34">
        <v>50</v>
      </c>
      <c r="BH13" s="34">
        <v>1500</v>
      </c>
      <c r="BI13" s="34">
        <v>50</v>
      </c>
      <c r="BJ13" s="34">
        <v>100</v>
      </c>
      <c r="BK13" s="34">
        <v>160</v>
      </c>
      <c r="BL13" s="34">
        <v>7000</v>
      </c>
      <c r="BM13" s="34">
        <v>40</v>
      </c>
      <c r="BN13" s="34">
        <v>350</v>
      </c>
      <c r="BO13" s="34">
        <v>9500</v>
      </c>
      <c r="BP13" s="34">
        <v>750</v>
      </c>
      <c r="BQ13" s="34">
        <v>600</v>
      </c>
      <c r="BR13" s="34">
        <v>3000</v>
      </c>
      <c r="BS13" s="34">
        <v>500</v>
      </c>
      <c r="BT13" s="34">
        <v>150</v>
      </c>
      <c r="BU13" s="34">
        <v>200</v>
      </c>
      <c r="BV13" s="34">
        <v>13000</v>
      </c>
      <c r="BW13" s="34">
        <v>12000</v>
      </c>
      <c r="BX13" s="34">
        <v>12000</v>
      </c>
      <c r="BY13" s="34">
        <v>11000</v>
      </c>
      <c r="BZ13" s="34">
        <v>27000</v>
      </c>
      <c r="CA13" s="34">
        <v>10000</v>
      </c>
      <c r="CB13" s="34">
        <v>9000</v>
      </c>
      <c r="CC13" s="34">
        <v>9000</v>
      </c>
      <c r="CD13" s="34">
        <v>11000</v>
      </c>
      <c r="CE13" s="34">
        <v>9000</v>
      </c>
      <c r="CF13" s="34">
        <v>3000</v>
      </c>
      <c r="CG13" s="34">
        <v>1000</v>
      </c>
      <c r="CH13" s="34">
        <v>500</v>
      </c>
      <c r="CI13" s="34">
        <v>200</v>
      </c>
      <c r="CJ13" s="34">
        <v>400</v>
      </c>
      <c r="CK13" s="34">
        <v>700</v>
      </c>
      <c r="CL13" s="34">
        <v>800</v>
      </c>
      <c r="CM13" s="34">
        <v>300</v>
      </c>
      <c r="CN13" s="34">
        <v>500</v>
      </c>
      <c r="CO13" s="34">
        <v>50</v>
      </c>
      <c r="CP13" s="34">
        <v>800</v>
      </c>
      <c r="CQ13" s="34">
        <v>2000</v>
      </c>
      <c r="CR13" s="34">
        <v>300</v>
      </c>
      <c r="CS13" s="34">
        <v>1300</v>
      </c>
      <c r="CT13" s="34">
        <v>1420</v>
      </c>
      <c r="CU13" s="34">
        <v>2000</v>
      </c>
      <c r="CV13" s="34">
        <v>500</v>
      </c>
      <c r="CW13" s="34">
        <v>300</v>
      </c>
      <c r="CX13" s="34">
        <v>500</v>
      </c>
      <c r="CY13" s="34">
        <v>150</v>
      </c>
      <c r="CZ13" s="34">
        <v>14000</v>
      </c>
      <c r="DA13" s="34">
        <v>10000</v>
      </c>
      <c r="DB13" s="34">
        <v>2000</v>
      </c>
      <c r="DC13" s="34">
        <v>1000</v>
      </c>
      <c r="DD13" s="34">
        <v>1500</v>
      </c>
      <c r="DE13" s="34">
        <v>1500</v>
      </c>
      <c r="DF13" s="34">
        <v>3500</v>
      </c>
      <c r="DG13" s="34">
        <v>1000</v>
      </c>
      <c r="DH13" s="34">
        <v>3000</v>
      </c>
      <c r="DI13" s="34">
        <v>3000</v>
      </c>
      <c r="DJ13" s="34">
        <v>2000</v>
      </c>
      <c r="DK13" s="34">
        <v>2500</v>
      </c>
      <c r="DL13" s="34">
        <v>250</v>
      </c>
      <c r="DM13" s="34">
        <v>100</v>
      </c>
      <c r="DN13" s="34">
        <v>50</v>
      </c>
      <c r="DO13" s="34">
        <v>100</v>
      </c>
      <c r="DP13" s="34">
        <v>300</v>
      </c>
      <c r="DQ13" s="34">
        <v>170</v>
      </c>
      <c r="DR13" s="34">
        <v>3800</v>
      </c>
      <c r="DS13" s="34">
        <v>12000</v>
      </c>
      <c r="DT13" s="34">
        <v>2400</v>
      </c>
      <c r="DU13" s="34">
        <v>150</v>
      </c>
      <c r="DV13" s="34">
        <v>350</v>
      </c>
      <c r="DW13" s="34">
        <v>3500</v>
      </c>
      <c r="DX13" s="34">
        <v>1200</v>
      </c>
      <c r="DY13" s="34">
        <v>600</v>
      </c>
      <c r="DZ13" s="34">
        <v>500</v>
      </c>
      <c r="EA13" s="34">
        <v>400</v>
      </c>
      <c r="EB13" s="34">
        <v>250</v>
      </c>
      <c r="EC13" s="34">
        <v>330</v>
      </c>
      <c r="ED13" s="34">
        <v>698</v>
      </c>
      <c r="EE13" s="34">
        <v>330</v>
      </c>
      <c r="EF13" s="34">
        <v>130</v>
      </c>
      <c r="EG13" s="34">
        <v>2000</v>
      </c>
      <c r="EH13" s="34">
        <v>700</v>
      </c>
      <c r="EI13" s="34">
        <v>6000</v>
      </c>
      <c r="EJ13" s="34">
        <v>4000</v>
      </c>
      <c r="EK13" s="34">
        <v>6000</v>
      </c>
      <c r="EL13" s="34">
        <v>6000</v>
      </c>
      <c r="EM13" s="34">
        <v>1000</v>
      </c>
      <c r="EN13" s="34">
        <v>200</v>
      </c>
      <c r="EO13" s="34">
        <v>5000</v>
      </c>
      <c r="EP13" s="34">
        <v>2000</v>
      </c>
      <c r="EQ13" s="34">
        <v>3000</v>
      </c>
      <c r="ER13" s="34">
        <v>180</v>
      </c>
      <c r="ES13" s="34">
        <v>550</v>
      </c>
      <c r="ET13" s="34">
        <v>140</v>
      </c>
      <c r="EU13" s="34">
        <v>140</v>
      </c>
      <c r="EV13" s="34">
        <v>140</v>
      </c>
      <c r="EW13" s="34">
        <v>500</v>
      </c>
      <c r="EX13" s="34">
        <v>350</v>
      </c>
      <c r="EY13" s="34">
        <v>170</v>
      </c>
      <c r="EZ13" s="34">
        <v>620</v>
      </c>
      <c r="FA13" s="34">
        <v>351</v>
      </c>
      <c r="FB13" s="34">
        <v>600</v>
      </c>
      <c r="FC13" s="34">
        <v>1500</v>
      </c>
      <c r="FD13" s="34">
        <v>200</v>
      </c>
      <c r="FE13" s="34">
        <v>7000</v>
      </c>
      <c r="FF13" s="34">
        <v>7000</v>
      </c>
      <c r="FG13" s="34">
        <v>7000</v>
      </c>
      <c r="FH13" s="34">
        <v>7000</v>
      </c>
      <c r="FI13" s="34">
        <v>7000</v>
      </c>
      <c r="FJ13" s="34">
        <v>7000</v>
      </c>
      <c r="FK13" s="34">
        <v>9000</v>
      </c>
      <c r="FL13" s="34">
        <v>7000</v>
      </c>
      <c r="FM13" s="34">
        <v>7000</v>
      </c>
      <c r="FN13" s="34">
        <v>7000</v>
      </c>
      <c r="FO13" s="34">
        <v>7000</v>
      </c>
      <c r="FP13" s="34">
        <v>7000</v>
      </c>
      <c r="FQ13" s="34">
        <v>7000</v>
      </c>
      <c r="FR13" s="34">
        <v>2000</v>
      </c>
      <c r="FS13" s="34">
        <v>500</v>
      </c>
      <c r="FT13" s="34">
        <v>150</v>
      </c>
      <c r="FU13" s="34">
        <v>180</v>
      </c>
      <c r="FV13" s="34">
        <v>150</v>
      </c>
      <c r="FW13" s="34">
        <v>120</v>
      </c>
      <c r="FX13" s="34">
        <v>301</v>
      </c>
      <c r="FY13" s="34">
        <v>1000</v>
      </c>
      <c r="FZ13" s="34">
        <v>900</v>
      </c>
      <c r="GA13" s="34">
        <v>200</v>
      </c>
      <c r="GB13" s="34">
        <v>1200</v>
      </c>
      <c r="GC13" s="34">
        <v>1000</v>
      </c>
      <c r="GD13" s="34">
        <v>1500</v>
      </c>
      <c r="GE13" s="34">
        <v>150</v>
      </c>
      <c r="GF13" s="34">
        <v>650</v>
      </c>
      <c r="GG13" s="34">
        <v>2000</v>
      </c>
      <c r="GH13" s="34">
        <v>1000</v>
      </c>
      <c r="GI13" s="34">
        <v>300</v>
      </c>
      <c r="GJ13" s="34">
        <v>150</v>
      </c>
      <c r="GK13" s="34">
        <v>300</v>
      </c>
      <c r="GL13" s="34">
        <v>400</v>
      </c>
      <c r="GM13" s="34">
        <v>1400</v>
      </c>
      <c r="GN13" s="34">
        <v>208</v>
      </c>
      <c r="GO13" s="34">
        <v>178</v>
      </c>
      <c r="GP13" s="34">
        <v>87</v>
      </c>
      <c r="GQ13" s="34">
        <v>5000</v>
      </c>
      <c r="GR13" s="34">
        <v>500</v>
      </c>
      <c r="GS13" s="34">
        <v>90</v>
      </c>
      <c r="GT13" s="34">
        <v>300</v>
      </c>
      <c r="GU13" s="34">
        <v>100</v>
      </c>
      <c r="GV13" s="34">
        <v>93</v>
      </c>
      <c r="GW13" s="34">
        <v>120</v>
      </c>
      <c r="GX13" s="34">
        <v>800</v>
      </c>
      <c r="GY13" s="34">
        <v>2800</v>
      </c>
      <c r="GZ13" s="34">
        <v>2400</v>
      </c>
      <c r="HA13" s="34">
        <v>896</v>
      </c>
      <c r="HB13" s="34">
        <v>850</v>
      </c>
      <c r="HC13" s="34">
        <v>800</v>
      </c>
      <c r="HD13" s="34">
        <v>6000</v>
      </c>
      <c r="HE13" s="34">
        <v>7000</v>
      </c>
      <c r="HF13" s="34">
        <v>39000</v>
      </c>
      <c r="HG13" s="34">
        <v>16000</v>
      </c>
      <c r="HH13" s="34">
        <v>5000</v>
      </c>
      <c r="HI13" s="34">
        <v>4500</v>
      </c>
      <c r="HJ13" s="34">
        <v>2200</v>
      </c>
      <c r="HK13" s="34">
        <v>150</v>
      </c>
      <c r="HL13" s="34">
        <v>650</v>
      </c>
      <c r="HM13" s="34">
        <v>3500</v>
      </c>
      <c r="HN13" s="34">
        <v>4000</v>
      </c>
      <c r="HO13" s="34">
        <v>4000</v>
      </c>
      <c r="HP13" s="34">
        <v>3500</v>
      </c>
      <c r="HQ13" s="34">
        <v>10000</v>
      </c>
      <c r="HR13" s="34">
        <v>20000</v>
      </c>
      <c r="HS13" s="34">
        <v>597</v>
      </c>
      <c r="HT13" s="34">
        <v>199</v>
      </c>
      <c r="HU13" s="34">
        <v>2000</v>
      </c>
      <c r="HV13" s="34">
        <v>1400</v>
      </c>
      <c r="HW13" s="34">
        <v>400</v>
      </c>
      <c r="HX13" s="34">
        <v>9000</v>
      </c>
      <c r="HY13" s="34">
        <v>8000</v>
      </c>
      <c r="HZ13" s="30">
        <v>27000</v>
      </c>
      <c r="IA13" s="30">
        <v>20000</v>
      </c>
      <c r="IB13" s="30">
        <v>2500</v>
      </c>
      <c r="IC13" s="30">
        <v>4500</v>
      </c>
      <c r="ID13" s="30">
        <v>1500</v>
      </c>
      <c r="IE13" s="30">
        <v>1000</v>
      </c>
      <c r="IF13" s="30">
        <v>3000</v>
      </c>
      <c r="IG13" s="30">
        <v>800</v>
      </c>
      <c r="IH13" s="30">
        <v>2000</v>
      </c>
      <c r="II13" s="30">
        <v>1500</v>
      </c>
      <c r="IJ13" s="30">
        <v>1200</v>
      </c>
      <c r="IK13" s="30">
        <v>1500</v>
      </c>
      <c r="IL13" s="30">
        <v>1500</v>
      </c>
      <c r="IM13" s="30">
        <v>9000</v>
      </c>
      <c r="IN13" s="30">
        <v>160</v>
      </c>
      <c r="IO13" s="30">
        <v>122</v>
      </c>
      <c r="IP13" s="30">
        <v>2000</v>
      </c>
      <c r="IQ13" s="30">
        <v>60</v>
      </c>
      <c r="IR13" s="30">
        <v>150</v>
      </c>
      <c r="IS13" s="30">
        <v>3000</v>
      </c>
      <c r="IT13" s="30">
        <v>1000</v>
      </c>
      <c r="IU13" s="30">
        <v>3209</v>
      </c>
      <c r="IV13" s="30">
        <v>68000</v>
      </c>
      <c r="IW13" s="30">
        <v>2219</v>
      </c>
      <c r="IX13" s="30">
        <v>37000</v>
      </c>
      <c r="IY13" s="30">
        <v>36000</v>
      </c>
      <c r="IZ13" s="30">
        <v>600</v>
      </c>
      <c r="JA13" s="30">
        <v>50</v>
      </c>
      <c r="JB13" s="30">
        <v>1000</v>
      </c>
      <c r="JC13" s="30">
        <v>4000</v>
      </c>
      <c r="JD13" s="30">
        <v>1500</v>
      </c>
      <c r="JE13" s="30">
        <v>600</v>
      </c>
      <c r="JF13" s="30">
        <v>1200</v>
      </c>
      <c r="JG13" s="30">
        <v>2100</v>
      </c>
      <c r="JH13" s="30">
        <v>2800</v>
      </c>
      <c r="JI13" s="30">
        <v>648</v>
      </c>
      <c r="JJ13" s="30">
        <v>180</v>
      </c>
      <c r="JK13" s="30">
        <v>500</v>
      </c>
      <c r="JL13" s="30">
        <v>40</v>
      </c>
      <c r="JM13" s="30">
        <v>14000</v>
      </c>
      <c r="JN13" s="30">
        <v>14000</v>
      </c>
      <c r="JO13" s="30">
        <v>13000</v>
      </c>
      <c r="JP13" s="30">
        <v>13670</v>
      </c>
      <c r="JQ13" s="30">
        <v>13000</v>
      </c>
      <c r="JR13" s="30">
        <v>13000</v>
      </c>
      <c r="JS13" s="30">
        <v>13000</v>
      </c>
      <c r="JT13" s="30">
        <v>12000</v>
      </c>
      <c r="JU13" s="30">
        <v>300</v>
      </c>
      <c r="JV13" s="30">
        <v>1300</v>
      </c>
      <c r="JW13" s="30">
        <v>400</v>
      </c>
      <c r="JX13" s="30">
        <v>1400</v>
      </c>
      <c r="JY13" s="30">
        <v>500</v>
      </c>
      <c r="JZ13" s="30">
        <v>60</v>
      </c>
      <c r="KA13" s="30">
        <v>1200</v>
      </c>
      <c r="KB13" s="30">
        <v>300</v>
      </c>
      <c r="KC13" s="30">
        <v>1500</v>
      </c>
      <c r="KD13" s="30">
        <v>250</v>
      </c>
      <c r="KE13" s="30">
        <v>10000</v>
      </c>
      <c r="KF13" s="30">
        <v>650</v>
      </c>
      <c r="KG13" s="30">
        <v>1000</v>
      </c>
      <c r="KH13" s="30">
        <v>1500</v>
      </c>
      <c r="KI13" s="30">
        <v>1500</v>
      </c>
      <c r="KJ13" s="30">
        <v>2800</v>
      </c>
      <c r="KK13" s="30">
        <v>6000</v>
      </c>
      <c r="KL13" s="30">
        <v>18000</v>
      </c>
      <c r="KM13" s="30">
        <v>17000</v>
      </c>
      <c r="KN13" s="30">
        <v>6000</v>
      </c>
      <c r="KO13" s="30">
        <v>1623</v>
      </c>
      <c r="KP13" s="30">
        <v>1938</v>
      </c>
      <c r="KQ13" s="30">
        <v>1054</v>
      </c>
      <c r="KR13" s="30">
        <v>400</v>
      </c>
      <c r="KS13" s="30">
        <v>1298</v>
      </c>
      <c r="KT13" s="30">
        <v>300</v>
      </c>
      <c r="KU13" s="30">
        <v>2600</v>
      </c>
      <c r="KV13" s="30">
        <v>4000</v>
      </c>
      <c r="KW13" s="30">
        <v>13000</v>
      </c>
      <c r="KX13" s="30">
        <v>4000</v>
      </c>
      <c r="KY13" s="30">
        <v>4000</v>
      </c>
      <c r="KZ13" s="30">
        <v>19000</v>
      </c>
      <c r="LA13" s="30">
        <v>19000</v>
      </c>
      <c r="LB13" s="30">
        <v>3000</v>
      </c>
      <c r="LC13" s="30">
        <v>50</v>
      </c>
      <c r="LD13" s="30">
        <v>11000</v>
      </c>
      <c r="LE13" s="30">
        <v>70</v>
      </c>
      <c r="LF13" s="30">
        <v>1300</v>
      </c>
      <c r="LG13" s="30">
        <v>200</v>
      </c>
      <c r="LH13" s="30">
        <v>1000</v>
      </c>
      <c r="LI13" s="30">
        <v>5000</v>
      </c>
      <c r="LJ13" s="30">
        <v>18000</v>
      </c>
      <c r="LK13" s="30">
        <v>2000</v>
      </c>
      <c r="LL13" s="30">
        <v>13000</v>
      </c>
      <c r="LM13" s="30">
        <v>1200</v>
      </c>
      <c r="LN13" s="30">
        <v>3000</v>
      </c>
      <c r="LO13" s="30">
        <v>1600</v>
      </c>
      <c r="LP13" s="30">
        <v>1500</v>
      </c>
      <c r="LQ13" s="30">
        <v>10000</v>
      </c>
      <c r="LR13" s="30">
        <v>6000</v>
      </c>
      <c r="LS13" s="30">
        <v>550</v>
      </c>
      <c r="LT13" s="30">
        <v>17000</v>
      </c>
      <c r="LU13" s="30">
        <v>7000</v>
      </c>
      <c r="LV13" s="30">
        <v>7000</v>
      </c>
      <c r="LW13" s="30">
        <v>7000</v>
      </c>
      <c r="LX13" s="30">
        <v>7000</v>
      </c>
      <c r="LY13" s="30">
        <v>7000</v>
      </c>
      <c r="LZ13" s="30">
        <v>7000</v>
      </c>
      <c r="MA13" s="30">
        <v>7000</v>
      </c>
      <c r="MB13" s="30">
        <v>7000</v>
      </c>
      <c r="MC13" s="30">
        <v>1300</v>
      </c>
      <c r="MD13" s="30">
        <v>40</v>
      </c>
      <c r="ME13" s="30">
        <v>800</v>
      </c>
      <c r="MF13" s="30">
        <v>600</v>
      </c>
      <c r="MG13" s="30">
        <v>2500</v>
      </c>
      <c r="MH13" s="30">
        <v>230</v>
      </c>
      <c r="MI13" s="30">
        <v>7000</v>
      </c>
      <c r="MJ13" s="30">
        <v>7000</v>
      </c>
      <c r="MK13" s="30">
        <v>7000</v>
      </c>
      <c r="ML13" s="30">
        <v>7000</v>
      </c>
      <c r="MM13" s="30">
        <v>80</v>
      </c>
      <c r="MN13" s="30">
        <v>140</v>
      </c>
      <c r="MO13" s="30">
        <v>4100</v>
      </c>
      <c r="MP13" s="30">
        <v>60</v>
      </c>
      <c r="MQ13" s="30">
        <v>300</v>
      </c>
      <c r="MR13" s="30">
        <v>13000</v>
      </c>
      <c r="MS13" s="30">
        <v>8000</v>
      </c>
      <c r="MT13" s="30">
        <v>600</v>
      </c>
      <c r="MU13" s="30">
        <v>160</v>
      </c>
      <c r="MV13" s="30">
        <v>2000</v>
      </c>
      <c r="MW13" s="30">
        <v>300</v>
      </c>
      <c r="MX13" s="30">
        <v>50</v>
      </c>
      <c r="MY13" s="30">
        <v>2000</v>
      </c>
      <c r="MZ13" s="30">
        <v>14000</v>
      </c>
      <c r="NA13" s="30">
        <v>2500</v>
      </c>
      <c r="NB13" s="30">
        <v>280</v>
      </c>
      <c r="NC13" s="30">
        <v>1000</v>
      </c>
      <c r="ND13" s="30">
        <v>100</v>
      </c>
      <c r="NE13" s="30">
        <v>7000</v>
      </c>
      <c r="NF13" s="30">
        <v>4000</v>
      </c>
      <c r="NG13" s="30">
        <v>3500</v>
      </c>
      <c r="NH13" s="30">
        <v>150</v>
      </c>
      <c r="NI13" s="30">
        <v>80</v>
      </c>
      <c r="NJ13" s="30">
        <v>2282</v>
      </c>
      <c r="NK13" s="30">
        <v>38000</v>
      </c>
      <c r="NL13" s="30">
        <v>300</v>
      </c>
      <c r="NM13" s="30">
        <v>7500</v>
      </c>
      <c r="NN13" s="30">
        <v>3000</v>
      </c>
      <c r="NO13" s="30">
        <v>2500</v>
      </c>
      <c r="NP13" s="30">
        <v>1000</v>
      </c>
      <c r="NQ13" s="30">
        <v>150</v>
      </c>
      <c r="NR13" s="30">
        <v>6000</v>
      </c>
    </row>
    <row r="14" spans="1:382" ht="12.75" customHeight="1">
      <c r="A14" s="7" t="s">
        <v>250</v>
      </c>
      <c r="B14" s="10" t="s">
        <v>251</v>
      </c>
      <c r="C14" s="30">
        <v>83606</v>
      </c>
      <c r="D14" s="30">
        <f t="shared" si="0"/>
        <v>83606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6</v>
      </c>
      <c r="M14" s="34">
        <v>74</v>
      </c>
      <c r="N14" s="34">
        <v>0</v>
      </c>
      <c r="O14" s="34">
        <v>131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74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18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885</v>
      </c>
      <c r="AQ14" s="34">
        <v>936</v>
      </c>
      <c r="AR14" s="34">
        <v>262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313</v>
      </c>
      <c r="BE14" s="34">
        <v>9</v>
      </c>
      <c r="BF14" s="34">
        <v>390</v>
      </c>
      <c r="BG14" s="34">
        <v>0</v>
      </c>
      <c r="BH14" s="34">
        <v>112</v>
      </c>
      <c r="BI14" s="34">
        <v>7</v>
      </c>
      <c r="BJ14" s="34">
        <v>31</v>
      </c>
      <c r="BK14" s="34">
        <v>76</v>
      </c>
      <c r="BL14" s="34">
        <v>0</v>
      </c>
      <c r="BM14" s="34">
        <v>0</v>
      </c>
      <c r="BN14" s="34">
        <v>59</v>
      </c>
      <c r="BO14" s="34">
        <v>137</v>
      </c>
      <c r="BP14" s="34">
        <v>75</v>
      </c>
      <c r="BQ14" s="34">
        <v>514</v>
      </c>
      <c r="BR14" s="34">
        <v>889</v>
      </c>
      <c r="BS14" s="34">
        <v>0</v>
      </c>
      <c r="BT14" s="34">
        <v>0</v>
      </c>
      <c r="BU14" s="34">
        <v>30</v>
      </c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4">
        <v>0</v>
      </c>
      <c r="CB14" s="34">
        <v>0</v>
      </c>
      <c r="CC14" s="34">
        <v>0</v>
      </c>
      <c r="CD14" s="34">
        <v>0</v>
      </c>
      <c r="CE14" s="34">
        <v>0</v>
      </c>
      <c r="CF14" s="34">
        <v>0</v>
      </c>
      <c r="CG14" s="34">
        <v>0</v>
      </c>
      <c r="CH14" s="34">
        <v>0</v>
      </c>
      <c r="CI14" s="34">
        <v>34</v>
      </c>
      <c r="CJ14" s="34">
        <v>183</v>
      </c>
      <c r="CK14" s="34">
        <v>466</v>
      </c>
      <c r="CL14" s="34">
        <v>0</v>
      </c>
      <c r="CM14" s="34">
        <v>0</v>
      </c>
      <c r="CN14" s="34">
        <v>17</v>
      </c>
      <c r="CO14" s="34">
        <v>0</v>
      </c>
      <c r="CP14" s="34">
        <v>0</v>
      </c>
      <c r="CQ14" s="34">
        <v>64</v>
      </c>
      <c r="CR14" s="34">
        <v>0</v>
      </c>
      <c r="CS14" s="34">
        <v>102</v>
      </c>
      <c r="CT14" s="34">
        <v>360</v>
      </c>
      <c r="CU14" s="34">
        <v>0</v>
      </c>
      <c r="CV14" s="34">
        <v>0</v>
      </c>
      <c r="CW14" s="34">
        <v>102</v>
      </c>
      <c r="CX14" s="34">
        <v>0</v>
      </c>
      <c r="CY14" s="34">
        <v>0</v>
      </c>
      <c r="CZ14" s="34">
        <v>0</v>
      </c>
      <c r="DA14" s="34">
        <v>49</v>
      </c>
      <c r="DB14" s="34">
        <v>0</v>
      </c>
      <c r="DC14" s="34">
        <v>0</v>
      </c>
      <c r="DD14" s="34">
        <v>0</v>
      </c>
      <c r="DE14" s="34">
        <v>0</v>
      </c>
      <c r="DF14" s="34">
        <v>0</v>
      </c>
      <c r="DG14" s="34">
        <v>0</v>
      </c>
      <c r="DH14" s="34">
        <v>0</v>
      </c>
      <c r="DI14" s="34">
        <v>0</v>
      </c>
      <c r="DJ14" s="34">
        <v>0</v>
      </c>
      <c r="DK14" s="34">
        <v>0</v>
      </c>
      <c r="DL14" s="34">
        <v>18</v>
      </c>
      <c r="DM14" s="34">
        <v>0</v>
      </c>
      <c r="DN14" s="34">
        <v>0</v>
      </c>
      <c r="DO14" s="34">
        <v>0</v>
      </c>
      <c r="DP14" s="34">
        <v>0</v>
      </c>
      <c r="DQ14" s="34">
        <v>0</v>
      </c>
      <c r="DR14" s="34">
        <v>0</v>
      </c>
      <c r="DS14" s="34">
        <v>1511</v>
      </c>
      <c r="DT14" s="34">
        <v>1598</v>
      </c>
      <c r="DU14" s="34">
        <v>0</v>
      </c>
      <c r="DV14" s="34">
        <v>0</v>
      </c>
      <c r="DW14" s="34">
        <v>0</v>
      </c>
      <c r="DX14" s="34">
        <v>85</v>
      </c>
      <c r="DY14" s="34">
        <v>0</v>
      </c>
      <c r="DZ14" s="34">
        <v>0</v>
      </c>
      <c r="EA14" s="34">
        <v>0</v>
      </c>
      <c r="EB14" s="34">
        <v>49</v>
      </c>
      <c r="EC14" s="34">
        <v>103</v>
      </c>
      <c r="ED14" s="34">
        <v>0</v>
      </c>
      <c r="EE14" s="34">
        <v>0</v>
      </c>
      <c r="EF14" s="34">
        <v>0</v>
      </c>
      <c r="EG14" s="34">
        <v>161</v>
      </c>
      <c r="EH14" s="34">
        <v>0</v>
      </c>
      <c r="EI14" s="34">
        <v>0</v>
      </c>
      <c r="EJ14" s="34">
        <v>241</v>
      </c>
      <c r="EK14" s="34">
        <v>1224</v>
      </c>
      <c r="EL14" s="34">
        <v>598</v>
      </c>
      <c r="EM14" s="34">
        <v>0</v>
      </c>
      <c r="EN14" s="34">
        <v>0</v>
      </c>
      <c r="EO14" s="34">
        <v>0</v>
      </c>
      <c r="EP14" s="34">
        <v>0</v>
      </c>
      <c r="EQ14" s="34">
        <v>0</v>
      </c>
      <c r="ER14" s="34">
        <v>0</v>
      </c>
      <c r="ES14" s="34">
        <v>0</v>
      </c>
      <c r="ET14" s="34">
        <v>0</v>
      </c>
      <c r="EU14" s="34">
        <v>0</v>
      </c>
      <c r="EV14" s="34">
        <v>0</v>
      </c>
      <c r="EW14" s="34">
        <v>0</v>
      </c>
      <c r="EX14" s="34">
        <v>0</v>
      </c>
      <c r="EY14" s="34">
        <v>15</v>
      </c>
      <c r="EZ14" s="34">
        <v>0</v>
      </c>
      <c r="FA14" s="34">
        <v>39</v>
      </c>
      <c r="FB14" s="34">
        <v>26</v>
      </c>
      <c r="FC14" s="34">
        <v>136</v>
      </c>
      <c r="FD14" s="34">
        <v>8</v>
      </c>
      <c r="FE14" s="34">
        <v>0</v>
      </c>
      <c r="FF14" s="34">
        <v>0</v>
      </c>
      <c r="FG14" s="34">
        <v>0</v>
      </c>
      <c r="FH14" s="34">
        <v>0</v>
      </c>
      <c r="FI14" s="34">
        <v>0</v>
      </c>
      <c r="FJ14" s="34">
        <v>0</v>
      </c>
      <c r="FK14" s="34">
        <v>0</v>
      </c>
      <c r="FL14" s="34">
        <v>0</v>
      </c>
      <c r="FM14" s="34">
        <v>0</v>
      </c>
      <c r="FN14" s="34">
        <v>0</v>
      </c>
      <c r="FO14" s="34">
        <v>0</v>
      </c>
      <c r="FP14" s="34">
        <v>0</v>
      </c>
      <c r="FQ14" s="34">
        <v>0</v>
      </c>
      <c r="FR14" s="34">
        <v>0</v>
      </c>
      <c r="FS14" s="34">
        <v>0</v>
      </c>
      <c r="FT14" s="34">
        <v>0</v>
      </c>
      <c r="FU14" s="34">
        <v>14</v>
      </c>
      <c r="FV14" s="34">
        <v>6</v>
      </c>
      <c r="FW14" s="34">
        <v>0</v>
      </c>
      <c r="FX14" s="34">
        <v>0</v>
      </c>
      <c r="FY14" s="34">
        <v>0</v>
      </c>
      <c r="FZ14" s="34">
        <v>0</v>
      </c>
      <c r="GA14" s="34">
        <v>0</v>
      </c>
      <c r="GB14" s="34">
        <v>0</v>
      </c>
      <c r="GC14" s="34">
        <v>0</v>
      </c>
      <c r="GD14" s="34">
        <v>193</v>
      </c>
      <c r="GE14" s="34">
        <v>0</v>
      </c>
      <c r="GF14" s="34">
        <v>0</v>
      </c>
      <c r="GG14" s="34">
        <v>0</v>
      </c>
      <c r="GH14" s="34">
        <v>0</v>
      </c>
      <c r="GI14" s="34">
        <v>0</v>
      </c>
      <c r="GJ14" s="34">
        <v>0</v>
      </c>
      <c r="GK14" s="34">
        <v>0</v>
      </c>
      <c r="GL14" s="34">
        <v>0</v>
      </c>
      <c r="GM14" s="34">
        <v>0</v>
      </c>
      <c r="GN14" s="34">
        <v>0</v>
      </c>
      <c r="GO14" s="34">
        <v>0</v>
      </c>
      <c r="GP14" s="34">
        <v>0</v>
      </c>
      <c r="GQ14" s="34">
        <v>0</v>
      </c>
      <c r="GR14" s="34">
        <v>0</v>
      </c>
      <c r="GS14" s="34">
        <v>0</v>
      </c>
      <c r="GT14" s="34">
        <v>0</v>
      </c>
      <c r="GU14" s="34">
        <v>0</v>
      </c>
      <c r="GV14" s="34">
        <v>0</v>
      </c>
      <c r="GW14" s="34">
        <v>0</v>
      </c>
      <c r="GX14" s="34">
        <v>0</v>
      </c>
      <c r="GY14" s="34">
        <v>0</v>
      </c>
      <c r="GZ14" s="34">
        <v>0</v>
      </c>
      <c r="HA14" s="34">
        <v>33</v>
      </c>
      <c r="HB14" s="34">
        <v>0</v>
      </c>
      <c r="HC14" s="34">
        <v>0</v>
      </c>
      <c r="HD14" s="34">
        <v>1032</v>
      </c>
      <c r="HE14" s="34">
        <v>0</v>
      </c>
      <c r="HF14" s="34">
        <v>1195</v>
      </c>
      <c r="HG14" s="34">
        <v>401</v>
      </c>
      <c r="HH14" s="34">
        <v>0</v>
      </c>
      <c r="HI14" s="34">
        <v>0</v>
      </c>
      <c r="HJ14" s="34">
        <v>0</v>
      </c>
      <c r="HK14" s="34">
        <v>0</v>
      </c>
      <c r="HL14" s="34">
        <v>0</v>
      </c>
      <c r="HM14" s="34">
        <v>0</v>
      </c>
      <c r="HN14" s="34">
        <v>0</v>
      </c>
      <c r="HO14" s="34">
        <v>0</v>
      </c>
      <c r="HP14" s="34">
        <v>0</v>
      </c>
      <c r="HQ14" s="34">
        <v>0</v>
      </c>
      <c r="HR14" s="34">
        <v>12377</v>
      </c>
      <c r="HS14" s="34">
        <v>121</v>
      </c>
      <c r="HT14" s="34">
        <v>0</v>
      </c>
      <c r="HU14" s="34">
        <v>94</v>
      </c>
      <c r="HV14" s="34">
        <v>290</v>
      </c>
      <c r="HW14" s="34">
        <v>159</v>
      </c>
      <c r="HX14" s="34">
        <v>0</v>
      </c>
      <c r="HY14" s="34">
        <v>0</v>
      </c>
      <c r="HZ14" s="30">
        <v>0</v>
      </c>
      <c r="IA14" s="30">
        <v>0</v>
      </c>
      <c r="IB14" s="30">
        <v>15</v>
      </c>
      <c r="IC14" s="30">
        <v>0</v>
      </c>
      <c r="ID14" s="30">
        <v>0</v>
      </c>
      <c r="IE14" s="30">
        <v>0</v>
      </c>
      <c r="IF14" s="30">
        <v>148</v>
      </c>
      <c r="IG14" s="30">
        <v>0</v>
      </c>
      <c r="IH14" s="30">
        <v>536</v>
      </c>
      <c r="II14" s="30">
        <v>0</v>
      </c>
      <c r="IJ14" s="30">
        <v>0</v>
      </c>
      <c r="IK14" s="30">
        <v>70</v>
      </c>
      <c r="IL14" s="30">
        <v>0</v>
      </c>
      <c r="IM14" s="30">
        <v>0</v>
      </c>
      <c r="IN14" s="30">
        <v>0</v>
      </c>
      <c r="IO14" s="30">
        <v>27</v>
      </c>
      <c r="IP14" s="30">
        <v>0</v>
      </c>
      <c r="IQ14" s="30">
        <v>0</v>
      </c>
      <c r="IR14" s="30">
        <v>0</v>
      </c>
      <c r="IS14" s="30">
        <v>0</v>
      </c>
      <c r="IT14" s="30">
        <v>0</v>
      </c>
      <c r="IU14" s="30">
        <v>190</v>
      </c>
      <c r="IV14" s="30">
        <v>703</v>
      </c>
      <c r="IW14" s="30">
        <v>881</v>
      </c>
      <c r="IX14" s="30">
        <v>362</v>
      </c>
      <c r="IY14" s="30">
        <v>0</v>
      </c>
      <c r="IZ14" s="30">
        <v>0</v>
      </c>
      <c r="JA14" s="30">
        <v>0</v>
      </c>
      <c r="JB14" s="30">
        <v>0</v>
      </c>
      <c r="JC14" s="30">
        <v>0</v>
      </c>
      <c r="JD14" s="30">
        <v>0</v>
      </c>
      <c r="JE14" s="30">
        <v>0</v>
      </c>
      <c r="JF14" s="30">
        <v>0</v>
      </c>
      <c r="JG14" s="30">
        <v>0</v>
      </c>
      <c r="JH14" s="30">
        <v>65</v>
      </c>
      <c r="JI14" s="30">
        <v>0</v>
      </c>
      <c r="JJ14" s="30">
        <v>23</v>
      </c>
      <c r="JK14" s="30">
        <v>0</v>
      </c>
      <c r="JL14" s="30">
        <v>0</v>
      </c>
      <c r="JM14" s="30">
        <v>0</v>
      </c>
      <c r="JN14" s="30">
        <v>0</v>
      </c>
      <c r="JO14" s="30">
        <v>2159</v>
      </c>
      <c r="JP14" s="30">
        <v>0</v>
      </c>
      <c r="JQ14" s="30">
        <v>0</v>
      </c>
      <c r="JR14" s="30">
        <v>0</v>
      </c>
      <c r="JS14" s="30">
        <v>2590</v>
      </c>
      <c r="JT14" s="30">
        <v>3188</v>
      </c>
      <c r="JU14" s="30">
        <v>0</v>
      </c>
      <c r="JV14" s="30">
        <v>113</v>
      </c>
      <c r="JW14" s="30">
        <v>0</v>
      </c>
      <c r="JX14" s="30">
        <v>17</v>
      </c>
      <c r="JY14" s="30">
        <v>0</v>
      </c>
      <c r="JZ14" s="30">
        <v>0</v>
      </c>
      <c r="KA14" s="30">
        <v>0</v>
      </c>
      <c r="KB14" s="30">
        <v>0</v>
      </c>
      <c r="KC14" s="30">
        <v>102</v>
      </c>
      <c r="KD14" s="30">
        <v>0</v>
      </c>
      <c r="KE14" s="30">
        <v>301</v>
      </c>
      <c r="KF14" s="30">
        <v>0</v>
      </c>
      <c r="KG14" s="30">
        <v>0</v>
      </c>
      <c r="KH14" s="30">
        <v>0</v>
      </c>
      <c r="KI14" s="30">
        <v>0</v>
      </c>
      <c r="KJ14" s="30">
        <v>0</v>
      </c>
      <c r="KK14" s="30">
        <v>0</v>
      </c>
      <c r="KL14" s="30">
        <v>815</v>
      </c>
      <c r="KM14" s="30">
        <v>0</v>
      </c>
      <c r="KN14" s="30">
        <v>0</v>
      </c>
      <c r="KO14" s="30">
        <v>0</v>
      </c>
      <c r="KP14" s="30">
        <v>0</v>
      </c>
      <c r="KQ14" s="30">
        <v>493</v>
      </c>
      <c r="KR14" s="30">
        <v>0</v>
      </c>
      <c r="KS14" s="30">
        <v>0</v>
      </c>
      <c r="KT14" s="30">
        <v>0</v>
      </c>
      <c r="KU14" s="30">
        <v>0</v>
      </c>
      <c r="KV14" s="30">
        <v>0</v>
      </c>
      <c r="KW14" s="30">
        <v>305</v>
      </c>
      <c r="KX14" s="30">
        <v>0</v>
      </c>
      <c r="KY14" s="30">
        <v>49</v>
      </c>
      <c r="KZ14" s="30">
        <v>12202</v>
      </c>
      <c r="LA14" s="30">
        <v>10202</v>
      </c>
      <c r="LB14" s="30">
        <v>0</v>
      </c>
      <c r="LC14" s="30">
        <v>0</v>
      </c>
      <c r="LD14" s="30">
        <v>0</v>
      </c>
      <c r="LE14" s="30">
        <v>0</v>
      </c>
      <c r="LF14" s="30">
        <v>0</v>
      </c>
      <c r="LG14" s="30">
        <v>28</v>
      </c>
      <c r="LH14" s="30">
        <v>0</v>
      </c>
      <c r="LI14" s="30">
        <v>69</v>
      </c>
      <c r="LJ14" s="30">
        <v>13978</v>
      </c>
      <c r="LK14" s="30">
        <v>263</v>
      </c>
      <c r="LL14" s="30">
        <v>2961</v>
      </c>
      <c r="LM14" s="30">
        <v>0</v>
      </c>
      <c r="LN14" s="30">
        <v>0</v>
      </c>
      <c r="LO14" s="30">
        <v>0</v>
      </c>
      <c r="LP14" s="30">
        <v>0</v>
      </c>
      <c r="LQ14" s="30">
        <v>0</v>
      </c>
      <c r="LR14" s="30">
        <v>0</v>
      </c>
      <c r="LS14" s="30">
        <v>308</v>
      </c>
      <c r="LT14" s="30">
        <v>0</v>
      </c>
      <c r="LU14" s="30">
        <v>0</v>
      </c>
      <c r="LV14" s="30">
        <v>0</v>
      </c>
      <c r="LW14" s="30">
        <v>0</v>
      </c>
      <c r="LX14" s="30">
        <v>0</v>
      </c>
      <c r="LY14" s="30">
        <v>0</v>
      </c>
      <c r="LZ14" s="30">
        <v>0</v>
      </c>
      <c r="MA14" s="30">
        <v>0</v>
      </c>
      <c r="MB14" s="30">
        <v>0</v>
      </c>
      <c r="MC14" s="30">
        <v>0</v>
      </c>
      <c r="MD14" s="30">
        <v>0</v>
      </c>
      <c r="ME14" s="30">
        <v>0</v>
      </c>
      <c r="MF14" s="30">
        <v>100</v>
      </c>
      <c r="MG14" s="30">
        <v>0</v>
      </c>
      <c r="MH14" s="30">
        <v>0</v>
      </c>
      <c r="MI14" s="30">
        <v>0</v>
      </c>
      <c r="MJ14" s="30">
        <v>0</v>
      </c>
      <c r="MK14" s="30">
        <v>0</v>
      </c>
      <c r="ML14" s="30">
        <v>0</v>
      </c>
      <c r="MM14" s="30">
        <v>0</v>
      </c>
      <c r="MN14" s="30">
        <v>0</v>
      </c>
      <c r="MO14" s="30">
        <v>0</v>
      </c>
      <c r="MP14" s="30">
        <v>0</v>
      </c>
      <c r="MQ14" s="30">
        <v>0</v>
      </c>
      <c r="MR14" s="30">
        <v>0</v>
      </c>
      <c r="MS14" s="30">
        <v>0</v>
      </c>
      <c r="MT14" s="30">
        <v>0</v>
      </c>
      <c r="MU14" s="30">
        <v>34</v>
      </c>
      <c r="MV14" s="30">
        <v>0</v>
      </c>
      <c r="MW14" s="30">
        <v>0</v>
      </c>
      <c r="MX14" s="30">
        <v>0</v>
      </c>
      <c r="MY14" s="30">
        <v>0</v>
      </c>
      <c r="MZ14" s="30">
        <v>0</v>
      </c>
      <c r="NA14" s="30">
        <v>0</v>
      </c>
      <c r="NB14" s="30">
        <v>184</v>
      </c>
      <c r="NC14" s="30">
        <v>0</v>
      </c>
      <c r="ND14" s="30">
        <v>0</v>
      </c>
      <c r="NE14" s="30">
        <v>0</v>
      </c>
      <c r="NF14" s="30">
        <v>0</v>
      </c>
      <c r="NG14" s="30">
        <v>0</v>
      </c>
      <c r="NH14" s="30">
        <v>0</v>
      </c>
      <c r="NI14" s="30">
        <v>21</v>
      </c>
      <c r="NJ14" s="30">
        <v>57</v>
      </c>
      <c r="NK14" s="30">
        <v>605</v>
      </c>
      <c r="NL14" s="30">
        <v>0</v>
      </c>
      <c r="NM14" s="30">
        <v>440</v>
      </c>
      <c r="NN14" s="30">
        <v>241</v>
      </c>
      <c r="NO14" s="30">
        <v>629</v>
      </c>
      <c r="NP14" s="30">
        <v>0</v>
      </c>
      <c r="NQ14" s="30">
        <v>0</v>
      </c>
      <c r="NR14" s="30">
        <v>0</v>
      </c>
    </row>
    <row r="15" spans="1:382" ht="12.75" customHeight="1">
      <c r="A15" s="7" t="s">
        <v>253</v>
      </c>
      <c r="B15" s="10" t="s">
        <v>254</v>
      </c>
      <c r="C15" s="30">
        <v>338722</v>
      </c>
      <c r="D15" s="30">
        <f t="shared" si="0"/>
        <v>338722</v>
      </c>
      <c r="E15" s="34">
        <v>97</v>
      </c>
      <c r="F15" s="34">
        <v>489</v>
      </c>
      <c r="G15" s="34">
        <v>847</v>
      </c>
      <c r="H15" s="34">
        <v>1799</v>
      </c>
      <c r="I15" s="34">
        <v>197</v>
      </c>
      <c r="J15" s="34">
        <v>1429</v>
      </c>
      <c r="K15" s="34">
        <v>739</v>
      </c>
      <c r="L15" s="34">
        <v>118</v>
      </c>
      <c r="M15" s="34">
        <v>366</v>
      </c>
      <c r="N15" s="34">
        <v>107</v>
      </c>
      <c r="O15" s="34">
        <v>228</v>
      </c>
      <c r="P15" s="34">
        <v>321</v>
      </c>
      <c r="Q15" s="34">
        <v>209</v>
      </c>
      <c r="R15" s="34">
        <v>32</v>
      </c>
      <c r="S15" s="34">
        <v>3580</v>
      </c>
      <c r="T15" s="34">
        <v>451</v>
      </c>
      <c r="U15" s="34">
        <v>382</v>
      </c>
      <c r="V15" s="34">
        <v>403</v>
      </c>
      <c r="W15" s="34">
        <v>174</v>
      </c>
      <c r="X15" s="34">
        <v>1061</v>
      </c>
      <c r="Y15" s="34">
        <v>1000</v>
      </c>
      <c r="Z15" s="34">
        <v>2000</v>
      </c>
      <c r="AA15" s="34">
        <v>1000</v>
      </c>
      <c r="AB15" s="34">
        <v>240</v>
      </c>
      <c r="AC15" s="34">
        <v>103</v>
      </c>
      <c r="AD15" s="34">
        <v>7</v>
      </c>
      <c r="AE15" s="34">
        <v>141</v>
      </c>
      <c r="AF15" s="34">
        <v>1252</v>
      </c>
      <c r="AG15" s="34">
        <v>451</v>
      </c>
      <c r="AH15" s="34">
        <v>51</v>
      </c>
      <c r="AI15" s="34">
        <v>1326</v>
      </c>
      <c r="AJ15" s="34">
        <v>870</v>
      </c>
      <c r="AK15" s="34">
        <v>5028</v>
      </c>
      <c r="AL15" s="34">
        <v>1342</v>
      </c>
      <c r="AM15" s="34">
        <v>1362</v>
      </c>
      <c r="AN15" s="34">
        <v>923</v>
      </c>
      <c r="AO15" s="34">
        <v>798</v>
      </c>
      <c r="AP15" s="34">
        <v>1572</v>
      </c>
      <c r="AQ15" s="34">
        <v>803</v>
      </c>
      <c r="AR15" s="34">
        <v>350</v>
      </c>
      <c r="AS15" s="34">
        <v>135</v>
      </c>
      <c r="AT15" s="34">
        <v>75</v>
      </c>
      <c r="AU15" s="34">
        <v>36</v>
      </c>
      <c r="AV15" s="34">
        <v>125</v>
      </c>
      <c r="AW15" s="34">
        <v>143</v>
      </c>
      <c r="AX15" s="34">
        <v>112</v>
      </c>
      <c r="AY15" s="34">
        <v>29</v>
      </c>
      <c r="AZ15" s="34">
        <v>671</v>
      </c>
      <c r="BA15" s="34">
        <v>349</v>
      </c>
      <c r="BB15" s="34">
        <v>1084</v>
      </c>
      <c r="BC15" s="34">
        <v>105</v>
      </c>
      <c r="BD15" s="34">
        <v>157</v>
      </c>
      <c r="BE15" s="34">
        <v>349</v>
      </c>
      <c r="BF15" s="34">
        <v>174</v>
      </c>
      <c r="BG15" s="34">
        <v>31</v>
      </c>
      <c r="BH15" s="34">
        <v>677</v>
      </c>
      <c r="BI15" s="34">
        <v>37</v>
      </c>
      <c r="BJ15" s="34">
        <v>35</v>
      </c>
      <c r="BK15" s="34">
        <v>80</v>
      </c>
      <c r="BL15" s="34">
        <v>2230</v>
      </c>
      <c r="BM15" s="34">
        <v>24</v>
      </c>
      <c r="BN15" s="34">
        <v>186</v>
      </c>
      <c r="BO15" s="34">
        <v>2467</v>
      </c>
      <c r="BP15" s="34">
        <v>479</v>
      </c>
      <c r="BQ15" s="34">
        <v>24</v>
      </c>
      <c r="BR15" s="34">
        <v>357</v>
      </c>
      <c r="BS15" s="34">
        <v>80</v>
      </c>
      <c r="BT15" s="34">
        <v>68</v>
      </c>
      <c r="BU15" s="34">
        <v>64</v>
      </c>
      <c r="BV15" s="34">
        <v>1390</v>
      </c>
      <c r="BW15" s="34">
        <v>548</v>
      </c>
      <c r="BX15" s="34">
        <v>511</v>
      </c>
      <c r="BY15" s="34">
        <v>787</v>
      </c>
      <c r="BZ15" s="34">
        <v>1709</v>
      </c>
      <c r="CA15" s="34">
        <v>701</v>
      </c>
      <c r="CB15" s="34">
        <v>827</v>
      </c>
      <c r="CC15" s="34">
        <v>771</v>
      </c>
      <c r="CD15" s="34">
        <v>703</v>
      </c>
      <c r="CE15" s="34">
        <v>461</v>
      </c>
      <c r="CF15" s="34">
        <v>71</v>
      </c>
      <c r="CG15" s="34">
        <v>569</v>
      </c>
      <c r="CH15" s="34">
        <v>425</v>
      </c>
      <c r="CI15" s="34">
        <v>38</v>
      </c>
      <c r="CJ15" s="34">
        <v>99</v>
      </c>
      <c r="CK15" s="34">
        <v>165</v>
      </c>
      <c r="CL15" s="34">
        <v>428</v>
      </c>
      <c r="CM15" s="34">
        <v>75</v>
      </c>
      <c r="CN15" s="34">
        <v>267</v>
      </c>
      <c r="CO15" s="34">
        <v>20</v>
      </c>
      <c r="CP15" s="34">
        <v>584</v>
      </c>
      <c r="CQ15" s="34">
        <v>435</v>
      </c>
      <c r="CR15" s="34">
        <v>145</v>
      </c>
      <c r="CS15" s="34">
        <v>811</v>
      </c>
      <c r="CT15" s="34">
        <v>1043</v>
      </c>
      <c r="CU15" s="34">
        <v>1105</v>
      </c>
      <c r="CV15" s="34">
        <v>301</v>
      </c>
      <c r="CW15" s="34">
        <v>79</v>
      </c>
      <c r="CX15" s="34">
        <v>135</v>
      </c>
      <c r="CY15" s="34">
        <v>64</v>
      </c>
      <c r="CZ15" s="34">
        <v>857</v>
      </c>
      <c r="DA15" s="34">
        <v>2601</v>
      </c>
      <c r="DB15" s="34">
        <v>1159</v>
      </c>
      <c r="DC15" s="34">
        <v>561</v>
      </c>
      <c r="DD15" s="34">
        <v>573</v>
      </c>
      <c r="DE15" s="34">
        <v>627</v>
      </c>
      <c r="DF15" s="34">
        <v>811</v>
      </c>
      <c r="DG15" s="34">
        <v>156</v>
      </c>
      <c r="DH15" s="34">
        <v>647</v>
      </c>
      <c r="DI15" s="34">
        <v>1352</v>
      </c>
      <c r="DJ15" s="34">
        <v>379</v>
      </c>
      <c r="DK15" s="34">
        <v>610</v>
      </c>
      <c r="DL15" s="34">
        <v>170</v>
      </c>
      <c r="DM15" s="34">
        <v>39</v>
      </c>
      <c r="DN15" s="34">
        <v>27</v>
      </c>
      <c r="DO15" s="34">
        <v>80</v>
      </c>
      <c r="DP15" s="34">
        <v>134</v>
      </c>
      <c r="DQ15" s="34">
        <v>95</v>
      </c>
      <c r="DR15" s="34">
        <v>3626</v>
      </c>
      <c r="DS15" s="34">
        <v>6588</v>
      </c>
      <c r="DT15" s="34">
        <v>703</v>
      </c>
      <c r="DU15" s="34">
        <v>103</v>
      </c>
      <c r="DV15" s="34">
        <v>10</v>
      </c>
      <c r="DW15" s="34">
        <v>1471</v>
      </c>
      <c r="DX15" s="34">
        <v>639</v>
      </c>
      <c r="DY15" s="34">
        <v>111</v>
      </c>
      <c r="DZ15" s="34">
        <v>314</v>
      </c>
      <c r="EA15" s="34">
        <v>177</v>
      </c>
      <c r="EB15" s="34">
        <v>72</v>
      </c>
      <c r="EC15" s="34">
        <v>75</v>
      </c>
      <c r="ED15" s="34">
        <v>599</v>
      </c>
      <c r="EE15" s="34">
        <v>327</v>
      </c>
      <c r="EF15" s="34">
        <v>110</v>
      </c>
      <c r="EG15" s="34">
        <v>601</v>
      </c>
      <c r="EH15" s="34">
        <v>319</v>
      </c>
      <c r="EI15" s="34">
        <v>3260</v>
      </c>
      <c r="EJ15" s="34">
        <v>1308</v>
      </c>
      <c r="EK15" s="34">
        <v>2913</v>
      </c>
      <c r="EL15" s="34">
        <v>3503</v>
      </c>
      <c r="EM15" s="34">
        <v>659</v>
      </c>
      <c r="EN15" s="34">
        <v>57</v>
      </c>
      <c r="EO15" s="34">
        <v>1943</v>
      </c>
      <c r="EP15" s="34">
        <v>806</v>
      </c>
      <c r="EQ15" s="34">
        <v>917</v>
      </c>
      <c r="ER15" s="34">
        <v>133</v>
      </c>
      <c r="ES15" s="34">
        <v>505</v>
      </c>
      <c r="ET15" s="34">
        <v>90</v>
      </c>
      <c r="EU15" s="34">
        <v>77</v>
      </c>
      <c r="EV15" s="34">
        <v>70</v>
      </c>
      <c r="EW15" s="34">
        <v>149</v>
      </c>
      <c r="EX15" s="34">
        <v>233</v>
      </c>
      <c r="EY15" s="34">
        <v>94</v>
      </c>
      <c r="EZ15" s="34">
        <v>332</v>
      </c>
      <c r="FA15" s="34">
        <v>217</v>
      </c>
      <c r="FB15" s="34">
        <v>141</v>
      </c>
      <c r="FC15" s="34">
        <v>350</v>
      </c>
      <c r="FD15" s="34">
        <v>125</v>
      </c>
      <c r="FE15" s="34">
        <v>1664</v>
      </c>
      <c r="FF15" s="34">
        <v>4642</v>
      </c>
      <c r="FG15" s="34">
        <v>3089</v>
      </c>
      <c r="FH15" s="34">
        <v>2665</v>
      </c>
      <c r="FI15" s="34">
        <v>1505</v>
      </c>
      <c r="FJ15" s="34">
        <v>2318</v>
      </c>
      <c r="FK15" s="34">
        <v>4132</v>
      </c>
      <c r="FL15" s="34">
        <v>1376</v>
      </c>
      <c r="FM15" s="34">
        <v>3823</v>
      </c>
      <c r="FN15" s="34">
        <v>1905</v>
      </c>
      <c r="FO15" s="34">
        <v>2337</v>
      </c>
      <c r="FP15" s="34">
        <v>2735</v>
      </c>
      <c r="FQ15" s="34">
        <v>2646</v>
      </c>
      <c r="FR15" s="34">
        <v>937</v>
      </c>
      <c r="FS15" s="34">
        <v>399</v>
      </c>
      <c r="FT15" s="34">
        <v>87</v>
      </c>
      <c r="FU15" s="34">
        <v>90</v>
      </c>
      <c r="FV15" s="34">
        <v>100</v>
      </c>
      <c r="FW15" s="34">
        <v>66</v>
      </c>
      <c r="FX15" s="34">
        <v>96</v>
      </c>
      <c r="FY15" s="34">
        <v>706</v>
      </c>
      <c r="FZ15" s="34">
        <v>710</v>
      </c>
      <c r="GA15" s="34">
        <v>88</v>
      </c>
      <c r="GB15" s="34">
        <v>129</v>
      </c>
      <c r="GC15" s="34">
        <v>571</v>
      </c>
      <c r="GD15" s="34">
        <v>772</v>
      </c>
      <c r="GE15" s="34">
        <v>107</v>
      </c>
      <c r="GF15" s="34">
        <v>339</v>
      </c>
      <c r="GG15" s="34">
        <v>1708</v>
      </c>
      <c r="GH15" s="34">
        <v>75</v>
      </c>
      <c r="GI15" s="34">
        <v>137</v>
      </c>
      <c r="GJ15" s="34">
        <v>84</v>
      </c>
      <c r="GK15" s="34">
        <v>153</v>
      </c>
      <c r="GL15" s="34">
        <v>246</v>
      </c>
      <c r="GM15" s="34">
        <v>742</v>
      </c>
      <c r="GN15" s="34">
        <v>208</v>
      </c>
      <c r="GO15" s="34">
        <v>178</v>
      </c>
      <c r="GP15" s="34">
        <v>87</v>
      </c>
      <c r="GQ15" s="34">
        <v>863</v>
      </c>
      <c r="GR15" s="34">
        <v>363</v>
      </c>
      <c r="GS15" s="34">
        <v>41</v>
      </c>
      <c r="GT15" s="34">
        <v>101</v>
      </c>
      <c r="GU15" s="34">
        <v>69</v>
      </c>
      <c r="GV15" s="34">
        <v>93</v>
      </c>
      <c r="GW15" s="34">
        <v>75</v>
      </c>
      <c r="GX15" s="34">
        <v>519</v>
      </c>
      <c r="GY15" s="34">
        <v>535</v>
      </c>
      <c r="GZ15" s="34">
        <v>588</v>
      </c>
      <c r="HA15" s="34">
        <v>300</v>
      </c>
      <c r="HB15" s="34">
        <v>236</v>
      </c>
      <c r="HC15" s="34">
        <v>262</v>
      </c>
      <c r="HD15" s="34">
        <v>3093</v>
      </c>
      <c r="HE15" s="34">
        <v>1597</v>
      </c>
      <c r="HF15" s="34">
        <v>1917</v>
      </c>
      <c r="HG15" s="34">
        <v>1116</v>
      </c>
      <c r="HH15" s="34">
        <v>1443</v>
      </c>
      <c r="HI15" s="34">
        <v>2711</v>
      </c>
      <c r="HJ15" s="34">
        <v>385</v>
      </c>
      <c r="HK15" s="34">
        <v>65</v>
      </c>
      <c r="HL15" s="34">
        <v>263</v>
      </c>
      <c r="HM15" s="34">
        <v>108</v>
      </c>
      <c r="HN15" s="34">
        <v>251</v>
      </c>
      <c r="HO15" s="34">
        <v>297</v>
      </c>
      <c r="HP15" s="34">
        <v>677</v>
      </c>
      <c r="HQ15" s="34">
        <v>2958</v>
      </c>
      <c r="HR15" s="34">
        <v>7334</v>
      </c>
      <c r="HS15" s="34">
        <v>406</v>
      </c>
      <c r="HT15" s="34">
        <v>40</v>
      </c>
      <c r="HU15" s="34">
        <v>762</v>
      </c>
      <c r="HV15" s="34">
        <v>756</v>
      </c>
      <c r="HW15" s="34">
        <v>116</v>
      </c>
      <c r="HX15" s="34">
        <v>2497</v>
      </c>
      <c r="HY15" s="34">
        <v>676</v>
      </c>
      <c r="HZ15" s="30">
        <v>939</v>
      </c>
      <c r="IA15" s="30">
        <v>918</v>
      </c>
      <c r="IB15" s="30">
        <v>1974</v>
      </c>
      <c r="IC15" s="30">
        <v>2827</v>
      </c>
      <c r="ID15" s="30">
        <v>1141</v>
      </c>
      <c r="IE15" s="30">
        <v>446</v>
      </c>
      <c r="IF15" s="30">
        <v>1725</v>
      </c>
      <c r="IG15" s="30">
        <v>647</v>
      </c>
      <c r="IH15" s="30">
        <v>1133</v>
      </c>
      <c r="II15" s="30">
        <v>553</v>
      </c>
      <c r="IJ15" s="30">
        <v>885</v>
      </c>
      <c r="IK15" s="30">
        <v>949</v>
      </c>
      <c r="IL15" s="30">
        <v>660</v>
      </c>
      <c r="IM15" s="30">
        <v>2287</v>
      </c>
      <c r="IN15" s="30">
        <v>80</v>
      </c>
      <c r="IO15" s="30">
        <v>79</v>
      </c>
      <c r="IP15" s="30">
        <v>501</v>
      </c>
      <c r="IQ15" s="30">
        <v>31</v>
      </c>
      <c r="IR15" s="30">
        <v>100</v>
      </c>
      <c r="IS15" s="30">
        <v>704</v>
      </c>
      <c r="IT15" s="30">
        <v>593</v>
      </c>
      <c r="IU15" s="30">
        <v>3019</v>
      </c>
      <c r="IV15" s="30">
        <v>2303</v>
      </c>
      <c r="IW15" s="30">
        <v>1338</v>
      </c>
      <c r="IX15" s="30">
        <v>1343</v>
      </c>
      <c r="IY15" s="30">
        <v>1497</v>
      </c>
      <c r="IZ15" s="30">
        <v>216</v>
      </c>
      <c r="JA15" s="30">
        <v>31</v>
      </c>
      <c r="JB15" s="30">
        <v>339</v>
      </c>
      <c r="JC15" s="30">
        <v>3572</v>
      </c>
      <c r="JD15" s="30">
        <v>1378</v>
      </c>
      <c r="JE15" s="30">
        <v>184</v>
      </c>
      <c r="JF15" s="30">
        <v>750</v>
      </c>
      <c r="JG15" s="30">
        <v>1953</v>
      </c>
      <c r="JH15" s="30">
        <v>1148</v>
      </c>
      <c r="JI15" s="30">
        <v>232</v>
      </c>
      <c r="JJ15" s="30">
        <v>114</v>
      </c>
      <c r="JK15" s="30">
        <v>118</v>
      </c>
      <c r="JL15" s="30">
        <v>21</v>
      </c>
      <c r="JM15" s="30">
        <v>2493</v>
      </c>
      <c r="JN15" s="30">
        <v>2568</v>
      </c>
      <c r="JO15" s="30">
        <v>1399</v>
      </c>
      <c r="JP15" s="30">
        <v>1479</v>
      </c>
      <c r="JQ15" s="30">
        <v>2985</v>
      </c>
      <c r="JR15" s="30">
        <v>2801</v>
      </c>
      <c r="JS15" s="30">
        <v>1761</v>
      </c>
      <c r="JT15" s="30">
        <v>1880</v>
      </c>
      <c r="JU15" s="30">
        <v>201</v>
      </c>
      <c r="JV15" s="30">
        <v>179</v>
      </c>
      <c r="JW15" s="30">
        <v>118</v>
      </c>
      <c r="JX15" s="30">
        <v>783</v>
      </c>
      <c r="JY15" s="30">
        <v>431</v>
      </c>
      <c r="JZ15" s="30">
        <v>33</v>
      </c>
      <c r="KA15" s="30">
        <v>665</v>
      </c>
      <c r="KB15" s="30">
        <v>96</v>
      </c>
      <c r="KC15" s="30">
        <v>120</v>
      </c>
      <c r="KD15" s="30">
        <v>98</v>
      </c>
      <c r="KE15" s="30">
        <v>1499</v>
      </c>
      <c r="KF15" s="30">
        <v>489</v>
      </c>
      <c r="KG15" s="30">
        <v>480</v>
      </c>
      <c r="KH15" s="30">
        <v>1071</v>
      </c>
      <c r="KI15" s="30">
        <v>955</v>
      </c>
      <c r="KJ15" s="30">
        <v>2284</v>
      </c>
      <c r="KK15" s="30">
        <v>668</v>
      </c>
      <c r="KL15" s="30">
        <v>1009</v>
      </c>
      <c r="KM15" s="30">
        <v>1484</v>
      </c>
      <c r="KN15" s="30">
        <v>1744</v>
      </c>
      <c r="KO15" s="30">
        <v>1623</v>
      </c>
      <c r="KP15" s="30">
        <v>1938</v>
      </c>
      <c r="KQ15" s="30">
        <v>561</v>
      </c>
      <c r="KR15" s="30">
        <v>113</v>
      </c>
      <c r="KS15" s="30">
        <v>459</v>
      </c>
      <c r="KT15" s="30">
        <v>226</v>
      </c>
      <c r="KU15" s="30">
        <v>498</v>
      </c>
      <c r="KV15" s="30">
        <v>300</v>
      </c>
      <c r="KW15" s="30">
        <v>696</v>
      </c>
      <c r="KX15" s="30">
        <v>989</v>
      </c>
      <c r="KY15" s="30">
        <v>537</v>
      </c>
      <c r="KZ15" s="30">
        <v>2338</v>
      </c>
      <c r="LA15" s="30">
        <v>3244</v>
      </c>
      <c r="LB15" s="30">
        <v>781</v>
      </c>
      <c r="LC15" s="30">
        <v>21</v>
      </c>
      <c r="LD15" s="30">
        <v>634</v>
      </c>
      <c r="LE15" s="30">
        <v>26</v>
      </c>
      <c r="LF15" s="30">
        <v>1206</v>
      </c>
      <c r="LG15" s="30">
        <v>68</v>
      </c>
      <c r="LH15" s="30">
        <v>622</v>
      </c>
      <c r="LI15" s="30">
        <v>3972</v>
      </c>
      <c r="LJ15" s="30">
        <v>2033</v>
      </c>
      <c r="LK15" s="30">
        <v>293</v>
      </c>
      <c r="LL15" s="30">
        <v>3115</v>
      </c>
      <c r="LM15" s="30">
        <v>682</v>
      </c>
      <c r="LN15" s="30">
        <v>420</v>
      </c>
      <c r="LO15" s="30">
        <v>988</v>
      </c>
      <c r="LP15" s="30">
        <v>510</v>
      </c>
      <c r="LQ15" s="30">
        <v>474</v>
      </c>
      <c r="LR15" s="30">
        <v>593</v>
      </c>
      <c r="LS15" s="30">
        <v>58</v>
      </c>
      <c r="LT15" s="30">
        <v>2577</v>
      </c>
      <c r="LU15" s="30">
        <v>2488</v>
      </c>
      <c r="LV15" s="30">
        <v>911</v>
      </c>
      <c r="LW15" s="30">
        <v>2725</v>
      </c>
      <c r="LX15" s="30">
        <v>743</v>
      </c>
      <c r="LY15" s="30">
        <v>839</v>
      </c>
      <c r="LZ15" s="30">
        <v>1667</v>
      </c>
      <c r="MA15" s="30">
        <v>933</v>
      </c>
      <c r="MB15" s="30">
        <v>1305</v>
      </c>
      <c r="MC15" s="30">
        <v>487</v>
      </c>
      <c r="MD15" s="30">
        <v>23</v>
      </c>
      <c r="ME15" s="30">
        <v>467</v>
      </c>
      <c r="MF15" s="30">
        <v>132</v>
      </c>
      <c r="MG15" s="30">
        <v>2229</v>
      </c>
      <c r="MH15" s="30">
        <v>52</v>
      </c>
      <c r="MI15" s="30">
        <v>1144</v>
      </c>
      <c r="MJ15" s="30">
        <v>2017</v>
      </c>
      <c r="MK15" s="30">
        <v>1106</v>
      </c>
      <c r="ML15" s="30">
        <v>1784</v>
      </c>
      <c r="MM15" s="30">
        <v>59</v>
      </c>
      <c r="MN15" s="30">
        <v>91</v>
      </c>
      <c r="MO15" s="30">
        <v>3830</v>
      </c>
      <c r="MP15" s="30">
        <v>46</v>
      </c>
      <c r="MQ15" s="30">
        <v>206</v>
      </c>
      <c r="MR15" s="30">
        <v>1754</v>
      </c>
      <c r="MS15" s="30">
        <v>2279</v>
      </c>
      <c r="MT15" s="30">
        <v>343</v>
      </c>
      <c r="MU15" s="30">
        <v>82</v>
      </c>
      <c r="MV15" s="30">
        <v>1018</v>
      </c>
      <c r="MW15" s="30">
        <v>185</v>
      </c>
      <c r="MX15" s="30">
        <v>23</v>
      </c>
      <c r="MY15" s="30">
        <v>475</v>
      </c>
      <c r="MZ15" s="30">
        <v>2383</v>
      </c>
      <c r="NA15" s="30">
        <v>1363</v>
      </c>
      <c r="NB15" s="30">
        <v>75</v>
      </c>
      <c r="NC15" s="30">
        <v>779</v>
      </c>
      <c r="ND15" s="30">
        <v>38</v>
      </c>
      <c r="NE15" s="30">
        <v>3017</v>
      </c>
      <c r="NF15" s="30">
        <v>3758</v>
      </c>
      <c r="NG15" s="30">
        <v>2159</v>
      </c>
      <c r="NH15" s="30">
        <v>25</v>
      </c>
      <c r="NI15" s="30">
        <v>39</v>
      </c>
      <c r="NJ15" s="30">
        <v>2225</v>
      </c>
      <c r="NK15" s="30">
        <v>2329</v>
      </c>
      <c r="NL15" s="30">
        <v>88</v>
      </c>
      <c r="NM15" s="30">
        <v>2303</v>
      </c>
      <c r="NN15" s="30">
        <v>1351</v>
      </c>
      <c r="NO15" s="30">
        <v>370</v>
      </c>
      <c r="NP15" s="30">
        <v>471</v>
      </c>
      <c r="NQ15" s="30">
        <v>113</v>
      </c>
      <c r="NR15" s="30">
        <v>229</v>
      </c>
    </row>
    <row r="16" spans="1:382" s="1" customFormat="1" ht="12.75" customHeight="1">
      <c r="A16" s="7" t="s">
        <v>257</v>
      </c>
      <c r="B16" s="10" t="s">
        <v>261</v>
      </c>
      <c r="C16" s="30">
        <v>19958</v>
      </c>
      <c r="D16" s="30">
        <f t="shared" si="0"/>
        <v>19958</v>
      </c>
      <c r="E16" s="34">
        <v>0</v>
      </c>
      <c r="F16" s="34">
        <v>0</v>
      </c>
      <c r="G16" s="34">
        <v>1</v>
      </c>
      <c r="H16" s="34">
        <v>2</v>
      </c>
      <c r="I16" s="34">
        <v>0</v>
      </c>
      <c r="J16" s="34">
        <v>40</v>
      </c>
      <c r="K16" s="34">
        <v>4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26</v>
      </c>
      <c r="R16" s="34">
        <v>4</v>
      </c>
      <c r="S16" s="34">
        <v>13</v>
      </c>
      <c r="T16" s="34">
        <v>0</v>
      </c>
      <c r="U16" s="34">
        <v>0</v>
      </c>
      <c r="V16" s="34">
        <v>0</v>
      </c>
      <c r="W16" s="34">
        <v>30</v>
      </c>
      <c r="X16" s="34">
        <v>2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11</v>
      </c>
      <c r="AG16" s="34">
        <v>0</v>
      </c>
      <c r="AH16" s="34">
        <v>0</v>
      </c>
      <c r="AI16" s="34">
        <v>131</v>
      </c>
      <c r="AJ16" s="34">
        <v>94</v>
      </c>
      <c r="AK16" s="34">
        <v>267</v>
      </c>
      <c r="AL16" s="34">
        <v>14</v>
      </c>
      <c r="AM16" s="34">
        <v>310</v>
      </c>
      <c r="AN16" s="34">
        <v>5</v>
      </c>
      <c r="AO16" s="34">
        <v>0</v>
      </c>
      <c r="AP16" s="34">
        <v>111</v>
      </c>
      <c r="AQ16" s="34">
        <v>5</v>
      </c>
      <c r="AR16" s="34">
        <v>0</v>
      </c>
      <c r="AS16" s="34">
        <v>3</v>
      </c>
      <c r="AT16" s="34">
        <v>74</v>
      </c>
      <c r="AU16" s="34">
        <v>11</v>
      </c>
      <c r="AV16" s="34">
        <v>0</v>
      </c>
      <c r="AW16" s="34">
        <v>0</v>
      </c>
      <c r="AX16" s="34">
        <v>4</v>
      </c>
      <c r="AY16" s="34">
        <v>0</v>
      </c>
      <c r="AZ16" s="34">
        <v>0</v>
      </c>
      <c r="BA16" s="34">
        <v>0</v>
      </c>
      <c r="BB16" s="34">
        <v>8</v>
      </c>
      <c r="BC16" s="34">
        <v>0</v>
      </c>
      <c r="BD16" s="34">
        <v>127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106</v>
      </c>
      <c r="BM16" s="34">
        <v>0</v>
      </c>
      <c r="BN16" s="34">
        <v>0</v>
      </c>
      <c r="BO16" s="34">
        <v>7</v>
      </c>
      <c r="BP16" s="34">
        <v>31</v>
      </c>
      <c r="BQ16" s="34">
        <v>0</v>
      </c>
      <c r="BR16" s="34">
        <v>0</v>
      </c>
      <c r="BS16" s="34">
        <v>0</v>
      </c>
      <c r="BT16" s="34">
        <v>0</v>
      </c>
      <c r="BU16" s="34">
        <v>0</v>
      </c>
      <c r="BV16" s="34">
        <v>173</v>
      </c>
      <c r="BW16" s="34">
        <v>94</v>
      </c>
      <c r="BX16" s="34">
        <v>91</v>
      </c>
      <c r="BY16" s="34">
        <v>0</v>
      </c>
      <c r="BZ16" s="34">
        <v>501</v>
      </c>
      <c r="CA16" s="34">
        <v>52</v>
      </c>
      <c r="CB16" s="34">
        <v>170</v>
      </c>
      <c r="CC16" s="34">
        <v>239</v>
      </c>
      <c r="CD16" s="34">
        <v>166</v>
      </c>
      <c r="CE16" s="34">
        <v>0</v>
      </c>
      <c r="CF16" s="34">
        <v>141</v>
      </c>
      <c r="CG16" s="34">
        <v>0</v>
      </c>
      <c r="CH16" s="34">
        <v>20</v>
      </c>
      <c r="CI16" s="34">
        <v>0</v>
      </c>
      <c r="CJ16" s="34">
        <v>0</v>
      </c>
      <c r="CK16" s="34">
        <v>0</v>
      </c>
      <c r="CL16" s="34">
        <v>0</v>
      </c>
      <c r="CM16" s="34">
        <v>0</v>
      </c>
      <c r="CN16" s="34">
        <v>0</v>
      </c>
      <c r="CO16" s="34">
        <v>0</v>
      </c>
      <c r="CP16" s="34">
        <v>0</v>
      </c>
      <c r="CQ16" s="34">
        <v>0</v>
      </c>
      <c r="CR16" s="34">
        <v>13</v>
      </c>
      <c r="CS16" s="34">
        <v>0</v>
      </c>
      <c r="CT16" s="34">
        <v>0</v>
      </c>
      <c r="CU16" s="34">
        <v>650</v>
      </c>
      <c r="CV16" s="34">
        <v>62</v>
      </c>
      <c r="CW16" s="34">
        <v>0</v>
      </c>
      <c r="CX16" s="34">
        <v>0</v>
      </c>
      <c r="CY16" s="34">
        <v>0</v>
      </c>
      <c r="CZ16" s="34">
        <v>0</v>
      </c>
      <c r="DA16" s="34">
        <v>22</v>
      </c>
      <c r="DB16" s="34">
        <v>0</v>
      </c>
      <c r="DC16" s="34">
        <v>0</v>
      </c>
      <c r="DD16" s="34">
        <v>7</v>
      </c>
      <c r="DE16" s="34">
        <v>3</v>
      </c>
      <c r="DF16" s="34">
        <v>17</v>
      </c>
      <c r="DG16" s="34">
        <v>2</v>
      </c>
      <c r="DH16" s="34">
        <v>0</v>
      </c>
      <c r="DI16" s="34">
        <v>108</v>
      </c>
      <c r="DJ16" s="34">
        <v>10</v>
      </c>
      <c r="DK16" s="34">
        <v>0</v>
      </c>
      <c r="DL16" s="34">
        <v>0</v>
      </c>
      <c r="DM16" s="34">
        <v>0</v>
      </c>
      <c r="DN16" s="34">
        <v>0</v>
      </c>
      <c r="DO16" s="34">
        <v>0</v>
      </c>
      <c r="DP16" s="34">
        <v>0</v>
      </c>
      <c r="DQ16" s="34">
        <v>0</v>
      </c>
      <c r="DR16" s="34">
        <v>1</v>
      </c>
      <c r="DS16" s="34">
        <v>32</v>
      </c>
      <c r="DT16" s="34">
        <v>0</v>
      </c>
      <c r="DU16" s="34">
        <v>0</v>
      </c>
      <c r="DV16" s="34">
        <v>183</v>
      </c>
      <c r="DW16" s="34">
        <v>0</v>
      </c>
      <c r="DX16" s="34">
        <v>0</v>
      </c>
      <c r="DY16" s="34">
        <v>0</v>
      </c>
      <c r="DZ16" s="34">
        <v>0</v>
      </c>
      <c r="EA16" s="34">
        <v>0</v>
      </c>
      <c r="EB16" s="34">
        <v>4</v>
      </c>
      <c r="EC16" s="34">
        <v>0</v>
      </c>
      <c r="ED16" s="34">
        <v>0</v>
      </c>
      <c r="EE16" s="34">
        <v>0</v>
      </c>
      <c r="EF16" s="34">
        <v>12</v>
      </c>
      <c r="EG16" s="34">
        <v>158</v>
      </c>
      <c r="EH16" s="34">
        <v>0</v>
      </c>
      <c r="EI16" s="34">
        <v>70</v>
      </c>
      <c r="EJ16" s="34">
        <v>49</v>
      </c>
      <c r="EK16" s="34">
        <v>262</v>
      </c>
      <c r="EL16" s="34">
        <v>35</v>
      </c>
      <c r="EM16" s="34">
        <v>0</v>
      </c>
      <c r="EN16" s="34">
        <v>0</v>
      </c>
      <c r="EO16" s="34">
        <v>41</v>
      </c>
      <c r="EP16" s="34">
        <v>11</v>
      </c>
      <c r="EQ16" s="34">
        <v>465</v>
      </c>
      <c r="ER16" s="34">
        <v>0</v>
      </c>
      <c r="ES16" s="34">
        <v>2</v>
      </c>
      <c r="ET16" s="34">
        <v>0</v>
      </c>
      <c r="EU16" s="34">
        <v>0</v>
      </c>
      <c r="EV16" s="34">
        <v>0</v>
      </c>
      <c r="EW16" s="34">
        <v>58</v>
      </c>
      <c r="EX16" s="34">
        <v>0</v>
      </c>
      <c r="EY16" s="34">
        <v>0</v>
      </c>
      <c r="EZ16" s="34">
        <v>0</v>
      </c>
      <c r="FA16" s="34">
        <v>0</v>
      </c>
      <c r="FB16" s="34">
        <v>1</v>
      </c>
      <c r="FC16" s="34">
        <v>0</v>
      </c>
      <c r="FD16" s="34">
        <v>0</v>
      </c>
      <c r="FE16" s="34">
        <v>299</v>
      </c>
      <c r="FF16" s="34">
        <v>30</v>
      </c>
      <c r="FG16" s="34">
        <v>22</v>
      </c>
      <c r="FH16" s="34">
        <v>39</v>
      </c>
      <c r="FI16" s="34">
        <v>19</v>
      </c>
      <c r="FJ16" s="34">
        <v>27</v>
      </c>
      <c r="FK16" s="34">
        <v>692</v>
      </c>
      <c r="FL16" s="34">
        <v>126</v>
      </c>
      <c r="FM16" s="34">
        <v>66</v>
      </c>
      <c r="FN16" s="34">
        <v>42</v>
      </c>
      <c r="FO16" s="34">
        <v>19</v>
      </c>
      <c r="FP16" s="34">
        <v>19</v>
      </c>
      <c r="FQ16" s="34">
        <v>51</v>
      </c>
      <c r="FR16" s="34">
        <v>19</v>
      </c>
      <c r="FS16" s="34">
        <v>0</v>
      </c>
      <c r="FT16" s="34">
        <v>0</v>
      </c>
      <c r="FU16" s="34">
        <v>0</v>
      </c>
      <c r="FV16" s="34">
        <v>0</v>
      </c>
      <c r="FW16" s="34">
        <v>0</v>
      </c>
      <c r="FX16" s="34">
        <v>0</v>
      </c>
      <c r="FY16" s="34">
        <v>174</v>
      </c>
      <c r="FZ16" s="34">
        <v>1</v>
      </c>
      <c r="GA16" s="34">
        <v>0</v>
      </c>
      <c r="GB16" s="34">
        <v>1</v>
      </c>
      <c r="GC16" s="34">
        <v>0</v>
      </c>
      <c r="GD16" s="34">
        <v>3</v>
      </c>
      <c r="GE16" s="34">
        <v>0</v>
      </c>
      <c r="GF16" s="34">
        <v>0</v>
      </c>
      <c r="GG16" s="34">
        <v>248</v>
      </c>
      <c r="GH16" s="34">
        <v>0</v>
      </c>
      <c r="GI16" s="34">
        <v>0</v>
      </c>
      <c r="GJ16" s="34">
        <v>0</v>
      </c>
      <c r="GK16" s="34">
        <v>0</v>
      </c>
      <c r="GL16" s="34">
        <v>0</v>
      </c>
      <c r="GM16" s="34">
        <v>27</v>
      </c>
      <c r="GN16" s="34">
        <v>0</v>
      </c>
      <c r="GO16" s="34">
        <v>0</v>
      </c>
      <c r="GP16" s="34">
        <v>0</v>
      </c>
      <c r="GQ16" s="34">
        <v>325</v>
      </c>
      <c r="GR16" s="34">
        <v>10</v>
      </c>
      <c r="GS16" s="34">
        <v>13</v>
      </c>
      <c r="GT16" s="34">
        <v>0</v>
      </c>
      <c r="GU16" s="34">
        <v>0</v>
      </c>
      <c r="GV16" s="34">
        <v>0</v>
      </c>
      <c r="GW16" s="34">
        <v>0</v>
      </c>
      <c r="GX16" s="34">
        <v>0</v>
      </c>
      <c r="GY16" s="34">
        <v>1</v>
      </c>
      <c r="GZ16" s="34">
        <v>0</v>
      </c>
      <c r="HA16" s="34">
        <v>4</v>
      </c>
      <c r="HB16" s="34">
        <v>89</v>
      </c>
      <c r="HC16" s="34">
        <v>0</v>
      </c>
      <c r="HD16" s="34">
        <v>97</v>
      </c>
      <c r="HE16" s="34">
        <v>746</v>
      </c>
      <c r="HF16" s="34">
        <v>1392</v>
      </c>
      <c r="HG16" s="34">
        <v>1003</v>
      </c>
      <c r="HH16" s="34">
        <v>10</v>
      </c>
      <c r="HI16" s="34">
        <v>611</v>
      </c>
      <c r="HJ16" s="34">
        <v>1218</v>
      </c>
      <c r="HK16" s="34">
        <v>10</v>
      </c>
      <c r="HL16" s="34">
        <v>98</v>
      </c>
      <c r="HM16" s="34">
        <v>0</v>
      </c>
      <c r="HN16" s="34">
        <v>18</v>
      </c>
      <c r="HO16" s="34">
        <v>0</v>
      </c>
      <c r="HP16" s="34">
        <v>0</v>
      </c>
      <c r="HQ16" s="34">
        <v>32</v>
      </c>
      <c r="HR16" s="34">
        <v>0</v>
      </c>
      <c r="HS16" s="34">
        <v>0</v>
      </c>
      <c r="HT16" s="34">
        <v>0</v>
      </c>
      <c r="HU16" s="34">
        <v>0</v>
      </c>
      <c r="HV16" s="34">
        <v>0</v>
      </c>
      <c r="HW16" s="34">
        <v>0</v>
      </c>
      <c r="HX16" s="34">
        <v>474</v>
      </c>
      <c r="HY16" s="34">
        <v>9</v>
      </c>
      <c r="HZ16" s="30">
        <v>1443</v>
      </c>
      <c r="IA16" s="30">
        <v>973</v>
      </c>
      <c r="IB16" s="30">
        <v>0</v>
      </c>
      <c r="IC16" s="30">
        <v>12</v>
      </c>
      <c r="ID16" s="30">
        <v>0</v>
      </c>
      <c r="IE16" s="30">
        <v>49</v>
      </c>
      <c r="IF16" s="30">
        <v>0</v>
      </c>
      <c r="IG16" s="30">
        <v>10</v>
      </c>
      <c r="IH16" s="30">
        <v>16</v>
      </c>
      <c r="II16" s="30">
        <v>0</v>
      </c>
      <c r="IJ16" s="30">
        <v>31</v>
      </c>
      <c r="IK16" s="30">
        <v>4</v>
      </c>
      <c r="IL16" s="30">
        <v>0</v>
      </c>
      <c r="IM16" s="30">
        <v>35</v>
      </c>
      <c r="IN16" s="30">
        <v>0</v>
      </c>
      <c r="IO16" s="30">
        <v>0</v>
      </c>
      <c r="IP16" s="30">
        <v>77</v>
      </c>
      <c r="IQ16" s="30">
        <v>0</v>
      </c>
      <c r="IR16" s="30">
        <v>0</v>
      </c>
      <c r="IS16" s="30">
        <v>0</v>
      </c>
      <c r="IT16" s="30">
        <v>3</v>
      </c>
      <c r="IU16" s="30">
        <v>0</v>
      </c>
      <c r="IV16" s="30">
        <v>0</v>
      </c>
      <c r="IW16" s="30">
        <v>0</v>
      </c>
      <c r="IX16" s="30">
        <v>0</v>
      </c>
      <c r="IY16" s="30">
        <v>0</v>
      </c>
      <c r="IZ16" s="30">
        <v>43</v>
      </c>
      <c r="JA16" s="30">
        <v>0</v>
      </c>
      <c r="JB16" s="30">
        <v>39</v>
      </c>
      <c r="JC16" s="30">
        <v>5</v>
      </c>
      <c r="JD16" s="30">
        <v>1</v>
      </c>
      <c r="JE16" s="30">
        <v>0</v>
      </c>
      <c r="JF16" s="30">
        <v>0</v>
      </c>
      <c r="JG16" s="30">
        <v>1</v>
      </c>
      <c r="JH16" s="30">
        <v>3</v>
      </c>
      <c r="JI16" s="30">
        <v>101</v>
      </c>
      <c r="JJ16" s="30">
        <v>0</v>
      </c>
      <c r="JK16" s="30">
        <v>0</v>
      </c>
      <c r="JL16" s="30">
        <v>0</v>
      </c>
      <c r="JM16" s="30">
        <v>16</v>
      </c>
      <c r="JN16" s="30">
        <v>0</v>
      </c>
      <c r="JO16" s="30">
        <v>63</v>
      </c>
      <c r="JP16" s="30">
        <v>14</v>
      </c>
      <c r="JQ16" s="30">
        <v>4</v>
      </c>
      <c r="JR16" s="30">
        <v>3</v>
      </c>
      <c r="JS16" s="30">
        <v>0</v>
      </c>
      <c r="JT16" s="30">
        <v>0</v>
      </c>
      <c r="JU16" s="30">
        <v>0</v>
      </c>
      <c r="JV16" s="30">
        <v>1</v>
      </c>
      <c r="JW16" s="30">
        <v>9</v>
      </c>
      <c r="JX16" s="30">
        <v>1</v>
      </c>
      <c r="JY16" s="30">
        <v>0</v>
      </c>
      <c r="JZ16" s="30">
        <v>0</v>
      </c>
      <c r="KA16" s="30">
        <v>24</v>
      </c>
      <c r="KB16" s="30">
        <v>91</v>
      </c>
      <c r="KC16" s="30">
        <v>42</v>
      </c>
      <c r="KD16" s="30">
        <v>13</v>
      </c>
      <c r="KE16" s="30">
        <v>15</v>
      </c>
      <c r="KF16" s="30">
        <v>7</v>
      </c>
      <c r="KG16" s="30">
        <v>1</v>
      </c>
      <c r="KH16" s="30">
        <v>0</v>
      </c>
      <c r="KI16" s="30">
        <v>0</v>
      </c>
      <c r="KJ16" s="30">
        <v>0</v>
      </c>
      <c r="KK16" s="30">
        <v>19</v>
      </c>
      <c r="KL16" s="30">
        <v>1</v>
      </c>
      <c r="KM16" s="30">
        <v>54</v>
      </c>
      <c r="KN16" s="30">
        <v>31</v>
      </c>
      <c r="KO16" s="30">
        <v>0</v>
      </c>
      <c r="KP16" s="30">
        <v>0</v>
      </c>
      <c r="KQ16" s="30">
        <v>0</v>
      </c>
      <c r="KR16" s="30">
        <v>0</v>
      </c>
      <c r="KS16" s="30">
        <v>0</v>
      </c>
      <c r="KT16" s="30">
        <v>0</v>
      </c>
      <c r="KU16" s="30">
        <v>156</v>
      </c>
      <c r="KV16" s="30">
        <v>5</v>
      </c>
      <c r="KW16" s="30">
        <v>173</v>
      </c>
      <c r="KX16" s="30">
        <v>13</v>
      </c>
      <c r="KY16" s="30">
        <v>5</v>
      </c>
      <c r="KZ16" s="30">
        <v>0</v>
      </c>
      <c r="LA16" s="30">
        <v>124</v>
      </c>
      <c r="LB16" s="30">
        <v>147</v>
      </c>
      <c r="LC16" s="30">
        <v>0</v>
      </c>
      <c r="LD16" s="30">
        <v>66</v>
      </c>
      <c r="LE16" s="30">
        <v>0</v>
      </c>
      <c r="LF16" s="30">
        <v>0</v>
      </c>
      <c r="LG16" s="30">
        <v>0</v>
      </c>
      <c r="LH16" s="30">
        <v>24</v>
      </c>
      <c r="LI16" s="30">
        <v>169</v>
      </c>
      <c r="LJ16" s="30">
        <v>0</v>
      </c>
      <c r="LK16" s="30">
        <v>2</v>
      </c>
      <c r="LL16" s="30">
        <v>50</v>
      </c>
      <c r="LM16" s="30">
        <v>0</v>
      </c>
      <c r="LN16" s="30">
        <v>8</v>
      </c>
      <c r="LO16" s="30">
        <v>0</v>
      </c>
      <c r="LP16" s="30">
        <v>0</v>
      </c>
      <c r="LQ16" s="30">
        <v>32</v>
      </c>
      <c r="LR16" s="30">
        <v>0</v>
      </c>
      <c r="LS16" s="30">
        <v>0</v>
      </c>
      <c r="LT16" s="30">
        <v>25</v>
      </c>
      <c r="LU16" s="30">
        <v>43</v>
      </c>
      <c r="LV16" s="30">
        <v>19</v>
      </c>
      <c r="LW16" s="30">
        <v>46</v>
      </c>
      <c r="LX16" s="30">
        <v>5</v>
      </c>
      <c r="LY16" s="30">
        <v>32</v>
      </c>
      <c r="LZ16" s="30">
        <v>43</v>
      </c>
      <c r="MA16" s="30">
        <v>19</v>
      </c>
      <c r="MB16" s="30">
        <v>0</v>
      </c>
      <c r="MC16" s="30">
        <v>0</v>
      </c>
      <c r="MD16" s="30">
        <v>0</v>
      </c>
      <c r="ME16" s="30">
        <v>0</v>
      </c>
      <c r="MF16" s="30">
        <v>0</v>
      </c>
      <c r="MG16" s="30">
        <v>19</v>
      </c>
      <c r="MH16" s="30">
        <v>40</v>
      </c>
      <c r="MI16" s="30">
        <v>7</v>
      </c>
      <c r="MJ16" s="30">
        <v>25</v>
      </c>
      <c r="MK16" s="30">
        <v>949</v>
      </c>
      <c r="ML16" s="30">
        <v>40</v>
      </c>
      <c r="MM16" s="30">
        <v>0</v>
      </c>
      <c r="MN16" s="30">
        <v>0</v>
      </c>
      <c r="MO16" s="30">
        <v>0</v>
      </c>
      <c r="MP16" s="30">
        <v>0</v>
      </c>
      <c r="MQ16" s="30">
        <v>0</v>
      </c>
      <c r="MR16" s="30">
        <v>0</v>
      </c>
      <c r="MS16" s="30">
        <v>58</v>
      </c>
      <c r="MT16" s="30">
        <v>0</v>
      </c>
      <c r="MU16" s="30">
        <v>8</v>
      </c>
      <c r="MV16" s="30">
        <v>507</v>
      </c>
      <c r="MW16" s="30">
        <v>0</v>
      </c>
      <c r="MX16" s="30">
        <v>0</v>
      </c>
      <c r="MY16" s="30">
        <v>1</v>
      </c>
      <c r="MZ16" s="30">
        <v>232</v>
      </c>
      <c r="NA16" s="30">
        <v>23</v>
      </c>
      <c r="NB16" s="30">
        <v>0</v>
      </c>
      <c r="NC16" s="30">
        <v>0</v>
      </c>
      <c r="ND16" s="30">
        <v>0</v>
      </c>
      <c r="NE16" s="30">
        <v>0</v>
      </c>
      <c r="NF16" s="30">
        <v>89</v>
      </c>
      <c r="NG16" s="30">
        <v>0</v>
      </c>
      <c r="NH16" s="30">
        <v>0</v>
      </c>
      <c r="NI16" s="30">
        <v>0</v>
      </c>
      <c r="NJ16" s="30">
        <v>0</v>
      </c>
      <c r="NK16" s="30">
        <v>15</v>
      </c>
      <c r="NL16" s="30">
        <v>0</v>
      </c>
      <c r="NM16" s="30">
        <v>13</v>
      </c>
      <c r="NN16" s="30">
        <v>0</v>
      </c>
      <c r="NO16" s="30">
        <v>0</v>
      </c>
      <c r="NP16" s="30">
        <v>0</v>
      </c>
      <c r="NQ16" s="30">
        <v>0</v>
      </c>
      <c r="NR16" s="30">
        <v>21</v>
      </c>
    </row>
    <row r="17" spans="1:382" s="1" customFormat="1" ht="12.75" customHeight="1">
      <c r="A17" s="7" t="s">
        <v>243</v>
      </c>
      <c r="B17" s="10" t="s">
        <v>265</v>
      </c>
      <c r="C17" s="30">
        <v>1043335</v>
      </c>
      <c r="D17" s="30">
        <f t="shared" si="0"/>
        <v>1043335</v>
      </c>
      <c r="E17" s="34">
        <v>203</v>
      </c>
      <c r="F17" s="34">
        <v>11</v>
      </c>
      <c r="G17" s="34">
        <v>2652</v>
      </c>
      <c r="H17" s="34">
        <v>2699</v>
      </c>
      <c r="I17" s="34">
        <v>803</v>
      </c>
      <c r="J17" s="34">
        <v>3531</v>
      </c>
      <c r="K17" s="34">
        <v>757</v>
      </c>
      <c r="L17" s="34">
        <v>276</v>
      </c>
      <c r="M17" s="34">
        <v>560</v>
      </c>
      <c r="N17" s="34">
        <v>93</v>
      </c>
      <c r="O17" s="34">
        <v>241</v>
      </c>
      <c r="P17" s="34">
        <v>179</v>
      </c>
      <c r="Q17" s="34">
        <v>115</v>
      </c>
      <c r="R17" s="34">
        <v>14</v>
      </c>
      <c r="S17" s="34">
        <v>3407</v>
      </c>
      <c r="T17" s="34">
        <v>1549</v>
      </c>
      <c r="U17" s="34">
        <v>2118</v>
      </c>
      <c r="V17" s="34">
        <v>1597</v>
      </c>
      <c r="W17" s="34">
        <v>296</v>
      </c>
      <c r="X17" s="34">
        <v>137</v>
      </c>
      <c r="Y17" s="34">
        <v>0</v>
      </c>
      <c r="Z17" s="34">
        <v>0</v>
      </c>
      <c r="AA17" s="34">
        <v>0</v>
      </c>
      <c r="AB17" s="34">
        <v>186</v>
      </c>
      <c r="AC17" s="34">
        <v>47</v>
      </c>
      <c r="AD17" s="34">
        <v>13</v>
      </c>
      <c r="AE17" s="34">
        <v>59</v>
      </c>
      <c r="AF17" s="34">
        <v>737</v>
      </c>
      <c r="AG17" s="34">
        <v>2549</v>
      </c>
      <c r="AH17" s="34">
        <v>81</v>
      </c>
      <c r="AI17" s="34">
        <v>8543</v>
      </c>
      <c r="AJ17" s="34">
        <v>5036</v>
      </c>
      <c r="AK17" s="34">
        <v>10705</v>
      </c>
      <c r="AL17" s="34">
        <v>5644</v>
      </c>
      <c r="AM17" s="34">
        <v>4328</v>
      </c>
      <c r="AN17" s="34">
        <v>6072</v>
      </c>
      <c r="AO17" s="34">
        <v>1202</v>
      </c>
      <c r="AP17" s="34">
        <v>13432</v>
      </c>
      <c r="AQ17" s="34">
        <v>3256</v>
      </c>
      <c r="AR17" s="34">
        <v>2888</v>
      </c>
      <c r="AS17" s="34">
        <v>62</v>
      </c>
      <c r="AT17" s="34">
        <v>251</v>
      </c>
      <c r="AU17" s="34">
        <v>23</v>
      </c>
      <c r="AV17" s="34">
        <v>124</v>
      </c>
      <c r="AW17" s="34">
        <v>157</v>
      </c>
      <c r="AX17" s="34">
        <v>384</v>
      </c>
      <c r="AY17" s="34">
        <v>21</v>
      </c>
      <c r="AZ17" s="34">
        <v>329</v>
      </c>
      <c r="BA17" s="34">
        <v>1151</v>
      </c>
      <c r="BB17" s="34">
        <v>2908</v>
      </c>
      <c r="BC17" s="34">
        <v>295</v>
      </c>
      <c r="BD17" s="34">
        <v>0</v>
      </c>
      <c r="BE17" s="34">
        <v>42</v>
      </c>
      <c r="BF17" s="34">
        <v>36</v>
      </c>
      <c r="BG17" s="34">
        <v>19</v>
      </c>
      <c r="BH17" s="34">
        <v>711</v>
      </c>
      <c r="BI17" s="34">
        <v>6</v>
      </c>
      <c r="BJ17" s="34">
        <v>34</v>
      </c>
      <c r="BK17" s="34">
        <v>4</v>
      </c>
      <c r="BL17" s="34">
        <v>4664</v>
      </c>
      <c r="BM17" s="34">
        <v>16</v>
      </c>
      <c r="BN17" s="34">
        <v>105</v>
      </c>
      <c r="BO17" s="34">
        <v>6889</v>
      </c>
      <c r="BP17" s="34">
        <v>165</v>
      </c>
      <c r="BQ17" s="34">
        <v>62</v>
      </c>
      <c r="BR17" s="34">
        <v>1754</v>
      </c>
      <c r="BS17" s="34">
        <v>420</v>
      </c>
      <c r="BT17" s="34">
        <v>82</v>
      </c>
      <c r="BU17" s="34">
        <v>106</v>
      </c>
      <c r="BV17" s="34">
        <v>11437</v>
      </c>
      <c r="BW17" s="34">
        <v>11358</v>
      </c>
      <c r="BX17" s="34">
        <v>11398</v>
      </c>
      <c r="BY17" s="34">
        <v>10213</v>
      </c>
      <c r="BZ17" s="34">
        <v>24790</v>
      </c>
      <c r="CA17" s="34">
        <v>9247</v>
      </c>
      <c r="CB17" s="34">
        <v>8003</v>
      </c>
      <c r="CC17" s="34">
        <v>7990</v>
      </c>
      <c r="CD17" s="34">
        <v>10131</v>
      </c>
      <c r="CE17" s="34">
        <v>8539</v>
      </c>
      <c r="CF17" s="34">
        <v>2788</v>
      </c>
      <c r="CG17" s="34">
        <v>431</v>
      </c>
      <c r="CH17" s="34">
        <v>55</v>
      </c>
      <c r="CI17" s="34">
        <v>128</v>
      </c>
      <c r="CJ17" s="34">
        <v>118</v>
      </c>
      <c r="CK17" s="34">
        <v>69</v>
      </c>
      <c r="CL17" s="34">
        <v>372</v>
      </c>
      <c r="CM17" s="34">
        <v>225</v>
      </c>
      <c r="CN17" s="34">
        <v>216</v>
      </c>
      <c r="CO17" s="34">
        <v>30</v>
      </c>
      <c r="CP17" s="34">
        <v>216</v>
      </c>
      <c r="CQ17" s="34">
        <v>1501</v>
      </c>
      <c r="CR17" s="34">
        <v>142</v>
      </c>
      <c r="CS17" s="34">
        <v>387</v>
      </c>
      <c r="CT17" s="34">
        <v>17</v>
      </c>
      <c r="CU17" s="34">
        <v>245</v>
      </c>
      <c r="CV17" s="34">
        <v>137</v>
      </c>
      <c r="CW17" s="34">
        <v>119</v>
      </c>
      <c r="CX17" s="34">
        <v>365</v>
      </c>
      <c r="CY17" s="34">
        <v>86</v>
      </c>
      <c r="CZ17" s="34">
        <v>13143</v>
      </c>
      <c r="DA17" s="34">
        <v>7328</v>
      </c>
      <c r="DB17" s="34">
        <v>841</v>
      </c>
      <c r="DC17" s="34">
        <v>439</v>
      </c>
      <c r="DD17" s="34">
        <v>920</v>
      </c>
      <c r="DE17" s="34">
        <v>870</v>
      </c>
      <c r="DF17" s="34">
        <v>2672</v>
      </c>
      <c r="DG17" s="34">
        <v>842</v>
      </c>
      <c r="DH17" s="34">
        <v>2353</v>
      </c>
      <c r="DI17" s="34">
        <v>1540</v>
      </c>
      <c r="DJ17" s="34">
        <v>1611</v>
      </c>
      <c r="DK17" s="34">
        <v>1890</v>
      </c>
      <c r="DL17" s="34">
        <v>62</v>
      </c>
      <c r="DM17" s="34">
        <v>61</v>
      </c>
      <c r="DN17" s="34">
        <v>23</v>
      </c>
      <c r="DO17" s="34">
        <v>20</v>
      </c>
      <c r="DP17" s="34">
        <v>166</v>
      </c>
      <c r="DQ17" s="34">
        <v>75</v>
      </c>
      <c r="DR17" s="34">
        <v>173</v>
      </c>
      <c r="DS17" s="34">
        <v>3869</v>
      </c>
      <c r="DT17" s="34">
        <v>99</v>
      </c>
      <c r="DU17" s="34">
        <v>47</v>
      </c>
      <c r="DV17" s="34">
        <v>157</v>
      </c>
      <c r="DW17" s="34">
        <v>2029</v>
      </c>
      <c r="DX17" s="34">
        <v>476</v>
      </c>
      <c r="DY17" s="34">
        <v>489</v>
      </c>
      <c r="DZ17" s="34">
        <v>186</v>
      </c>
      <c r="EA17" s="34">
        <v>223</v>
      </c>
      <c r="EB17" s="34">
        <v>125</v>
      </c>
      <c r="EC17" s="34">
        <v>152</v>
      </c>
      <c r="ED17" s="34">
        <v>99</v>
      </c>
      <c r="EE17" s="34">
        <v>3</v>
      </c>
      <c r="EF17" s="34">
        <v>8</v>
      </c>
      <c r="EG17" s="34">
        <v>1079</v>
      </c>
      <c r="EH17" s="34">
        <v>381</v>
      </c>
      <c r="EI17" s="34">
        <v>2670</v>
      </c>
      <c r="EJ17" s="34">
        <v>2402</v>
      </c>
      <c r="EK17" s="34">
        <v>1601</v>
      </c>
      <c r="EL17" s="34">
        <v>1864</v>
      </c>
      <c r="EM17" s="34">
        <v>341</v>
      </c>
      <c r="EN17" s="34">
        <v>143</v>
      </c>
      <c r="EO17" s="34">
        <v>3016</v>
      </c>
      <c r="EP17" s="34">
        <v>1183</v>
      </c>
      <c r="EQ17" s="34">
        <v>1618</v>
      </c>
      <c r="ER17" s="34">
        <v>47</v>
      </c>
      <c r="ES17" s="34">
        <v>43</v>
      </c>
      <c r="ET17" s="34">
        <v>50</v>
      </c>
      <c r="EU17" s="34">
        <v>63</v>
      </c>
      <c r="EV17" s="34">
        <v>70</v>
      </c>
      <c r="EW17" s="34">
        <v>293</v>
      </c>
      <c r="EX17" s="34">
        <v>117</v>
      </c>
      <c r="EY17" s="34">
        <v>61</v>
      </c>
      <c r="EZ17" s="34">
        <v>288</v>
      </c>
      <c r="FA17" s="34">
        <v>95</v>
      </c>
      <c r="FB17" s="34">
        <v>432</v>
      </c>
      <c r="FC17" s="34">
        <v>1014</v>
      </c>
      <c r="FD17" s="34">
        <v>67</v>
      </c>
      <c r="FE17" s="34">
        <v>5037</v>
      </c>
      <c r="FF17" s="34">
        <v>2328</v>
      </c>
      <c r="FG17" s="34">
        <v>3889</v>
      </c>
      <c r="FH17" s="34">
        <v>4296</v>
      </c>
      <c r="FI17" s="34">
        <v>5476</v>
      </c>
      <c r="FJ17" s="34">
        <v>4655</v>
      </c>
      <c r="FK17" s="34">
        <v>4176</v>
      </c>
      <c r="FL17" s="34">
        <v>5498</v>
      </c>
      <c r="FM17" s="34">
        <v>3111</v>
      </c>
      <c r="FN17" s="34">
        <v>5053</v>
      </c>
      <c r="FO17" s="34">
        <v>4644</v>
      </c>
      <c r="FP17" s="34">
        <v>4246</v>
      </c>
      <c r="FQ17" s="34">
        <v>4303</v>
      </c>
      <c r="FR17" s="34">
        <v>1044</v>
      </c>
      <c r="FS17" s="34">
        <v>101</v>
      </c>
      <c r="FT17" s="34">
        <v>63</v>
      </c>
      <c r="FU17" s="34">
        <v>76</v>
      </c>
      <c r="FV17" s="34">
        <v>44</v>
      </c>
      <c r="FW17" s="34">
        <v>54</v>
      </c>
      <c r="FX17" s="34">
        <v>205</v>
      </c>
      <c r="FY17" s="34">
        <v>120</v>
      </c>
      <c r="FZ17" s="34">
        <v>189</v>
      </c>
      <c r="GA17" s="34">
        <v>112</v>
      </c>
      <c r="GB17" s="34">
        <v>1070</v>
      </c>
      <c r="GC17" s="34">
        <v>429</v>
      </c>
      <c r="GD17" s="34">
        <v>532</v>
      </c>
      <c r="GE17" s="34">
        <v>43</v>
      </c>
      <c r="GF17" s="34">
        <v>311</v>
      </c>
      <c r="GG17" s="34">
        <v>44</v>
      </c>
      <c r="GH17" s="34">
        <v>925</v>
      </c>
      <c r="GI17" s="34">
        <v>163</v>
      </c>
      <c r="GJ17" s="34">
        <v>66</v>
      </c>
      <c r="GK17" s="34">
        <v>147</v>
      </c>
      <c r="GL17" s="34">
        <v>154</v>
      </c>
      <c r="GM17" s="34">
        <v>631</v>
      </c>
      <c r="GN17" s="34">
        <v>0</v>
      </c>
      <c r="GO17" s="34">
        <v>0</v>
      </c>
      <c r="GP17" s="34">
        <v>0</v>
      </c>
      <c r="GQ17" s="34">
        <v>3812</v>
      </c>
      <c r="GR17" s="34">
        <v>127</v>
      </c>
      <c r="GS17" s="34">
        <v>36</v>
      </c>
      <c r="GT17" s="34">
        <v>199</v>
      </c>
      <c r="GU17" s="34">
        <v>31</v>
      </c>
      <c r="GV17" s="34">
        <v>0</v>
      </c>
      <c r="GW17" s="34">
        <v>45</v>
      </c>
      <c r="GX17" s="34">
        <v>281</v>
      </c>
      <c r="GY17" s="34">
        <v>2264</v>
      </c>
      <c r="GZ17" s="34">
        <v>1812</v>
      </c>
      <c r="HA17" s="34">
        <v>559</v>
      </c>
      <c r="HB17" s="34">
        <v>525</v>
      </c>
      <c r="HC17" s="34">
        <v>538</v>
      </c>
      <c r="HD17" s="34">
        <v>1778</v>
      </c>
      <c r="HE17" s="34">
        <v>4657</v>
      </c>
      <c r="HF17" s="34">
        <v>34496</v>
      </c>
      <c r="HG17" s="34">
        <v>13480</v>
      </c>
      <c r="HH17" s="34">
        <v>3547</v>
      </c>
      <c r="HI17" s="34">
        <v>1178</v>
      </c>
      <c r="HJ17" s="34">
        <v>597</v>
      </c>
      <c r="HK17" s="34">
        <v>75</v>
      </c>
      <c r="HL17" s="34">
        <v>289</v>
      </c>
      <c r="HM17" s="34">
        <v>3392</v>
      </c>
      <c r="HN17" s="34">
        <v>3731</v>
      </c>
      <c r="HO17" s="34">
        <v>3703</v>
      </c>
      <c r="HP17" s="34">
        <v>2823</v>
      </c>
      <c r="HQ17" s="34">
        <v>7010</v>
      </c>
      <c r="HR17" s="34">
        <v>289</v>
      </c>
      <c r="HS17" s="34">
        <v>70</v>
      </c>
      <c r="HT17" s="34">
        <v>159</v>
      </c>
      <c r="HU17" s="34">
        <v>1144</v>
      </c>
      <c r="HV17" s="34">
        <v>354</v>
      </c>
      <c r="HW17" s="34">
        <v>125</v>
      </c>
      <c r="HX17" s="34">
        <v>6029</v>
      </c>
      <c r="HY17" s="34">
        <v>7315</v>
      </c>
      <c r="HZ17" s="30">
        <v>24617</v>
      </c>
      <c r="IA17" s="30">
        <v>18109</v>
      </c>
      <c r="IB17" s="30">
        <v>511</v>
      </c>
      <c r="IC17" s="30">
        <v>1661</v>
      </c>
      <c r="ID17" s="30">
        <v>359</v>
      </c>
      <c r="IE17" s="30">
        <v>505</v>
      </c>
      <c r="IF17" s="30">
        <v>1127</v>
      </c>
      <c r="IG17" s="30">
        <v>143</v>
      </c>
      <c r="IH17" s="30">
        <v>315</v>
      </c>
      <c r="II17" s="30">
        <v>947</v>
      </c>
      <c r="IJ17" s="30">
        <v>284</v>
      </c>
      <c r="IK17" s="30">
        <v>477</v>
      </c>
      <c r="IL17" s="30">
        <v>840</v>
      </c>
      <c r="IM17" s="30">
        <v>6678</v>
      </c>
      <c r="IN17" s="30">
        <v>80</v>
      </c>
      <c r="IO17" s="30">
        <v>16</v>
      </c>
      <c r="IP17" s="30">
        <v>1422</v>
      </c>
      <c r="IQ17" s="30">
        <v>29</v>
      </c>
      <c r="IR17" s="30">
        <v>50</v>
      </c>
      <c r="IS17" s="30">
        <v>2292</v>
      </c>
      <c r="IT17" s="30">
        <v>404</v>
      </c>
      <c r="IU17" s="30">
        <v>0</v>
      </c>
      <c r="IV17" s="30">
        <v>64994</v>
      </c>
      <c r="IW17" s="30">
        <v>0</v>
      </c>
      <c r="IX17" s="30">
        <v>35295</v>
      </c>
      <c r="IY17" s="30">
        <v>34503</v>
      </c>
      <c r="IZ17" s="30">
        <v>341</v>
      </c>
      <c r="JA17" s="30">
        <v>19</v>
      </c>
      <c r="JB17" s="30">
        <v>622</v>
      </c>
      <c r="JC17" s="30">
        <v>423</v>
      </c>
      <c r="JD17" s="30">
        <v>121</v>
      </c>
      <c r="JE17" s="30">
        <v>416</v>
      </c>
      <c r="JF17" s="30">
        <v>450</v>
      </c>
      <c r="JG17" s="30">
        <v>146</v>
      </c>
      <c r="JH17" s="30">
        <v>1584</v>
      </c>
      <c r="JI17" s="30">
        <v>315</v>
      </c>
      <c r="JJ17" s="30">
        <v>43</v>
      </c>
      <c r="JK17" s="30">
        <v>382</v>
      </c>
      <c r="JL17" s="30">
        <v>19</v>
      </c>
      <c r="JM17" s="30">
        <v>11491</v>
      </c>
      <c r="JN17" s="30">
        <v>11432</v>
      </c>
      <c r="JO17" s="30">
        <v>9379</v>
      </c>
      <c r="JP17" s="30">
        <v>12177</v>
      </c>
      <c r="JQ17" s="30">
        <v>10011</v>
      </c>
      <c r="JR17" s="30">
        <v>10196</v>
      </c>
      <c r="JS17" s="30">
        <v>8649</v>
      </c>
      <c r="JT17" s="30">
        <v>6932</v>
      </c>
      <c r="JU17" s="30">
        <v>99</v>
      </c>
      <c r="JV17" s="30">
        <v>1007</v>
      </c>
      <c r="JW17" s="30">
        <v>273</v>
      </c>
      <c r="JX17" s="30">
        <v>599</v>
      </c>
      <c r="JY17" s="30">
        <v>69</v>
      </c>
      <c r="JZ17" s="30">
        <v>27</v>
      </c>
      <c r="KA17" s="30">
        <v>511</v>
      </c>
      <c r="KB17" s="30">
        <v>113</v>
      </c>
      <c r="KC17" s="30">
        <v>1236</v>
      </c>
      <c r="KD17" s="30">
        <v>139</v>
      </c>
      <c r="KE17" s="30">
        <v>8185</v>
      </c>
      <c r="KF17" s="30">
        <v>154</v>
      </c>
      <c r="KG17" s="30">
        <v>519</v>
      </c>
      <c r="KH17" s="30">
        <v>429</v>
      </c>
      <c r="KI17" s="30">
        <v>545</v>
      </c>
      <c r="KJ17" s="30">
        <v>516</v>
      </c>
      <c r="KK17" s="30">
        <v>5313</v>
      </c>
      <c r="KL17" s="30">
        <v>16175</v>
      </c>
      <c r="KM17" s="30">
        <v>15462</v>
      </c>
      <c r="KN17" s="30">
        <v>4225</v>
      </c>
      <c r="KO17" s="30">
        <v>0</v>
      </c>
      <c r="KP17" s="30">
        <v>0</v>
      </c>
      <c r="KQ17" s="30">
        <v>0</v>
      </c>
      <c r="KR17" s="30">
        <v>287</v>
      </c>
      <c r="KS17" s="30">
        <v>839</v>
      </c>
      <c r="KT17" s="30">
        <v>74</v>
      </c>
      <c r="KU17" s="30">
        <v>1946</v>
      </c>
      <c r="KV17" s="30">
        <v>3695</v>
      </c>
      <c r="KW17" s="30">
        <v>11826</v>
      </c>
      <c r="KX17" s="30">
        <v>2998</v>
      </c>
      <c r="KY17" s="30">
        <v>3409</v>
      </c>
      <c r="KZ17" s="30">
        <v>4460</v>
      </c>
      <c r="LA17" s="30">
        <v>5430</v>
      </c>
      <c r="LB17" s="30">
        <v>2072</v>
      </c>
      <c r="LC17" s="30">
        <v>29</v>
      </c>
      <c r="LD17" s="30">
        <v>10300</v>
      </c>
      <c r="LE17" s="30">
        <v>44</v>
      </c>
      <c r="LF17" s="30">
        <v>94</v>
      </c>
      <c r="LG17" s="30">
        <v>104</v>
      </c>
      <c r="LH17" s="30">
        <v>354</v>
      </c>
      <c r="LI17" s="30">
        <v>790</v>
      </c>
      <c r="LJ17" s="30">
        <v>1989</v>
      </c>
      <c r="LK17" s="30">
        <v>1442</v>
      </c>
      <c r="LL17" s="30">
        <v>6874</v>
      </c>
      <c r="LM17" s="30">
        <v>518</v>
      </c>
      <c r="LN17" s="30">
        <v>2572</v>
      </c>
      <c r="LO17" s="30">
        <v>612</v>
      </c>
      <c r="LP17" s="30">
        <v>990</v>
      </c>
      <c r="LQ17" s="30">
        <v>9494</v>
      </c>
      <c r="LR17" s="30">
        <v>5407</v>
      </c>
      <c r="LS17" s="30">
        <v>184</v>
      </c>
      <c r="LT17" s="30">
        <v>14398</v>
      </c>
      <c r="LU17" s="30">
        <v>4469</v>
      </c>
      <c r="LV17" s="30">
        <v>6070</v>
      </c>
      <c r="LW17" s="30">
        <v>4229</v>
      </c>
      <c r="LX17" s="30">
        <v>6252</v>
      </c>
      <c r="LY17" s="30">
        <v>6129</v>
      </c>
      <c r="LZ17" s="30">
        <v>5290</v>
      </c>
      <c r="MA17" s="30">
        <v>6048</v>
      </c>
      <c r="MB17" s="30">
        <v>5695</v>
      </c>
      <c r="MC17" s="30">
        <v>813</v>
      </c>
      <c r="MD17" s="30">
        <v>17</v>
      </c>
      <c r="ME17" s="30">
        <v>333</v>
      </c>
      <c r="MF17" s="30">
        <v>368</v>
      </c>
      <c r="MG17" s="30">
        <v>252</v>
      </c>
      <c r="MH17" s="30">
        <v>138</v>
      </c>
      <c r="MI17" s="30">
        <v>5849</v>
      </c>
      <c r="MJ17" s="30">
        <v>4958</v>
      </c>
      <c r="MK17" s="30">
        <v>4945</v>
      </c>
      <c r="ML17" s="30">
        <v>5176</v>
      </c>
      <c r="MM17" s="30">
        <v>21</v>
      </c>
      <c r="MN17" s="30">
        <v>49</v>
      </c>
      <c r="MO17" s="30">
        <v>270</v>
      </c>
      <c r="MP17" s="30">
        <v>14</v>
      </c>
      <c r="MQ17" s="30">
        <v>94</v>
      </c>
      <c r="MR17" s="30">
        <v>11246</v>
      </c>
      <c r="MS17" s="30">
        <v>5663</v>
      </c>
      <c r="MT17" s="30">
        <v>257</v>
      </c>
      <c r="MU17" s="30">
        <v>36</v>
      </c>
      <c r="MV17" s="30">
        <v>475</v>
      </c>
      <c r="MW17" s="30">
        <v>115</v>
      </c>
      <c r="MX17" s="30">
        <v>27</v>
      </c>
      <c r="MY17" s="30">
        <v>1524</v>
      </c>
      <c r="MZ17" s="30">
        <v>11385</v>
      </c>
      <c r="NA17" s="30">
        <v>1114</v>
      </c>
      <c r="NB17" s="30">
        <v>21</v>
      </c>
      <c r="NC17" s="30">
        <v>221</v>
      </c>
      <c r="ND17" s="30">
        <v>62</v>
      </c>
      <c r="NE17" s="30">
        <v>3983</v>
      </c>
      <c r="NF17" s="30">
        <v>153</v>
      </c>
      <c r="NG17" s="30">
        <v>1341</v>
      </c>
      <c r="NH17" s="30">
        <v>125</v>
      </c>
      <c r="NI17" s="30">
        <v>20</v>
      </c>
      <c r="NJ17" s="30">
        <v>0</v>
      </c>
      <c r="NK17" s="30">
        <v>35051</v>
      </c>
      <c r="NL17" s="30">
        <v>212</v>
      </c>
      <c r="NM17" s="30">
        <v>4744</v>
      </c>
      <c r="NN17" s="30">
        <v>1408</v>
      </c>
      <c r="NO17" s="30">
        <v>1501</v>
      </c>
      <c r="NP17" s="30">
        <v>529</v>
      </c>
      <c r="NQ17" s="30">
        <v>37</v>
      </c>
      <c r="NR17" s="30">
        <v>5750</v>
      </c>
    </row>
    <row r="18" spans="1:382" ht="12.75" customHeight="1">
      <c r="A18" s="7" t="s">
        <v>237</v>
      </c>
      <c r="B18" s="10" t="s">
        <v>266</v>
      </c>
      <c r="C18" s="30">
        <v>103461</v>
      </c>
      <c r="D18" s="30">
        <f t="shared" si="0"/>
        <v>103461</v>
      </c>
      <c r="E18" s="34">
        <v>0</v>
      </c>
      <c r="F18" s="34">
        <v>0</v>
      </c>
      <c r="G18" s="34">
        <v>1</v>
      </c>
      <c r="H18" s="34">
        <v>2</v>
      </c>
      <c r="I18" s="34">
        <v>0</v>
      </c>
      <c r="J18" s="34">
        <v>40</v>
      </c>
      <c r="K18" s="34">
        <v>4</v>
      </c>
      <c r="L18" s="34">
        <v>6</v>
      </c>
      <c r="M18" s="34">
        <v>74</v>
      </c>
      <c r="N18" s="34">
        <v>0</v>
      </c>
      <c r="O18" s="34">
        <v>131</v>
      </c>
      <c r="P18" s="34">
        <v>0</v>
      </c>
      <c r="Q18" s="34">
        <v>26</v>
      </c>
      <c r="R18" s="34">
        <v>4</v>
      </c>
      <c r="S18" s="34">
        <v>13</v>
      </c>
      <c r="T18" s="34">
        <v>0</v>
      </c>
      <c r="U18" s="34">
        <v>0</v>
      </c>
      <c r="V18" s="34">
        <v>0</v>
      </c>
      <c r="W18" s="34">
        <v>30</v>
      </c>
      <c r="X18" s="34">
        <v>2</v>
      </c>
      <c r="Y18" s="34">
        <v>0</v>
      </c>
      <c r="Z18" s="34">
        <v>0</v>
      </c>
      <c r="AA18" s="34">
        <v>0</v>
      </c>
      <c r="AB18" s="34">
        <v>74</v>
      </c>
      <c r="AC18" s="34">
        <v>0</v>
      </c>
      <c r="AD18" s="34">
        <v>0</v>
      </c>
      <c r="AE18" s="34">
        <v>0</v>
      </c>
      <c r="AF18" s="34">
        <v>11</v>
      </c>
      <c r="AG18" s="34">
        <v>0</v>
      </c>
      <c r="AH18" s="34">
        <v>18</v>
      </c>
      <c r="AI18" s="34">
        <v>131</v>
      </c>
      <c r="AJ18" s="34">
        <v>94</v>
      </c>
      <c r="AK18" s="34">
        <v>267</v>
      </c>
      <c r="AL18" s="34">
        <v>14</v>
      </c>
      <c r="AM18" s="34">
        <v>310</v>
      </c>
      <c r="AN18" s="34">
        <v>5</v>
      </c>
      <c r="AO18" s="34">
        <v>0</v>
      </c>
      <c r="AP18" s="34">
        <v>996</v>
      </c>
      <c r="AQ18" s="34">
        <v>941</v>
      </c>
      <c r="AR18" s="34">
        <v>262</v>
      </c>
      <c r="AS18" s="34">
        <v>3</v>
      </c>
      <c r="AT18" s="34">
        <v>74</v>
      </c>
      <c r="AU18" s="34">
        <v>11</v>
      </c>
      <c r="AV18" s="34">
        <v>0</v>
      </c>
      <c r="AW18" s="34">
        <v>0</v>
      </c>
      <c r="AX18" s="34">
        <v>4</v>
      </c>
      <c r="AY18" s="34">
        <v>0</v>
      </c>
      <c r="AZ18" s="34">
        <v>0</v>
      </c>
      <c r="BA18" s="34">
        <v>0</v>
      </c>
      <c r="BB18" s="34">
        <v>8</v>
      </c>
      <c r="BC18" s="34">
        <v>0</v>
      </c>
      <c r="BD18" s="34">
        <v>440</v>
      </c>
      <c r="BE18" s="34">
        <v>9</v>
      </c>
      <c r="BF18" s="34">
        <v>390</v>
      </c>
      <c r="BG18" s="34">
        <v>0</v>
      </c>
      <c r="BH18" s="34">
        <v>112</v>
      </c>
      <c r="BI18" s="34">
        <v>7</v>
      </c>
      <c r="BJ18" s="34">
        <v>31</v>
      </c>
      <c r="BK18" s="34">
        <v>76</v>
      </c>
      <c r="BL18" s="34">
        <v>106</v>
      </c>
      <c r="BM18" s="34">
        <v>0</v>
      </c>
      <c r="BN18" s="34">
        <v>59</v>
      </c>
      <c r="BO18" s="34">
        <v>144</v>
      </c>
      <c r="BP18" s="34">
        <v>106</v>
      </c>
      <c r="BQ18" s="34">
        <v>514</v>
      </c>
      <c r="BR18" s="34">
        <v>889</v>
      </c>
      <c r="BS18" s="34">
        <v>0</v>
      </c>
      <c r="BT18" s="34">
        <v>0</v>
      </c>
      <c r="BU18" s="34">
        <v>30</v>
      </c>
      <c r="BV18" s="34">
        <v>172</v>
      </c>
      <c r="BW18" s="34">
        <v>94</v>
      </c>
      <c r="BX18" s="34">
        <v>91</v>
      </c>
      <c r="BY18" s="34">
        <v>0</v>
      </c>
      <c r="BZ18" s="34">
        <v>501</v>
      </c>
      <c r="CA18" s="34">
        <v>52</v>
      </c>
      <c r="CB18" s="34">
        <v>170</v>
      </c>
      <c r="CC18" s="34">
        <v>239</v>
      </c>
      <c r="CD18" s="34">
        <v>166</v>
      </c>
      <c r="CE18" s="34">
        <v>0</v>
      </c>
      <c r="CF18" s="34">
        <v>141</v>
      </c>
      <c r="CG18" s="34">
        <v>0</v>
      </c>
      <c r="CH18" s="34">
        <v>20</v>
      </c>
      <c r="CI18" s="34">
        <v>34</v>
      </c>
      <c r="CJ18" s="34">
        <v>183</v>
      </c>
      <c r="CK18" s="34">
        <v>465</v>
      </c>
      <c r="CL18" s="34">
        <v>0</v>
      </c>
      <c r="CM18" s="34">
        <v>0</v>
      </c>
      <c r="CN18" s="34">
        <v>17</v>
      </c>
      <c r="CO18" s="34">
        <v>0</v>
      </c>
      <c r="CP18" s="34">
        <v>0</v>
      </c>
      <c r="CQ18" s="34">
        <v>64</v>
      </c>
      <c r="CR18" s="34">
        <v>13</v>
      </c>
      <c r="CS18" s="34">
        <v>102</v>
      </c>
      <c r="CT18" s="34">
        <v>360</v>
      </c>
      <c r="CU18" s="34">
        <v>650</v>
      </c>
      <c r="CV18" s="34">
        <v>62</v>
      </c>
      <c r="CW18" s="34">
        <v>102</v>
      </c>
      <c r="CX18" s="34">
        <v>0</v>
      </c>
      <c r="CY18" s="34">
        <v>0</v>
      </c>
      <c r="CZ18" s="34">
        <v>0</v>
      </c>
      <c r="DA18" s="34">
        <v>71</v>
      </c>
      <c r="DB18" s="34">
        <v>0</v>
      </c>
      <c r="DC18" s="34">
        <v>0</v>
      </c>
      <c r="DD18" s="34">
        <v>7</v>
      </c>
      <c r="DE18" s="34">
        <v>3</v>
      </c>
      <c r="DF18" s="34">
        <v>17</v>
      </c>
      <c r="DG18" s="34">
        <v>2</v>
      </c>
      <c r="DH18" s="34">
        <v>0</v>
      </c>
      <c r="DI18" s="34">
        <v>108</v>
      </c>
      <c r="DJ18" s="34">
        <v>10</v>
      </c>
      <c r="DK18" s="34">
        <v>0</v>
      </c>
      <c r="DL18" s="34">
        <v>18</v>
      </c>
      <c r="DM18" s="34">
        <v>0</v>
      </c>
      <c r="DN18" s="34">
        <v>0</v>
      </c>
      <c r="DO18" s="34">
        <v>0</v>
      </c>
      <c r="DP18" s="34">
        <v>0</v>
      </c>
      <c r="DQ18" s="34">
        <v>0</v>
      </c>
      <c r="DR18" s="34">
        <v>1</v>
      </c>
      <c r="DS18" s="34">
        <v>1543</v>
      </c>
      <c r="DT18" s="34">
        <v>1598</v>
      </c>
      <c r="DU18" s="34">
        <v>0</v>
      </c>
      <c r="DV18" s="34">
        <v>183</v>
      </c>
      <c r="DW18" s="34">
        <v>0</v>
      </c>
      <c r="DX18" s="34">
        <v>83</v>
      </c>
      <c r="DY18" s="34">
        <v>0</v>
      </c>
      <c r="DZ18" s="34">
        <v>0</v>
      </c>
      <c r="EA18" s="34">
        <v>0</v>
      </c>
      <c r="EB18" s="34">
        <v>53</v>
      </c>
      <c r="EC18" s="34">
        <v>103</v>
      </c>
      <c r="ED18" s="34">
        <v>0</v>
      </c>
      <c r="EE18" s="34">
        <v>0</v>
      </c>
      <c r="EF18" s="34">
        <v>12</v>
      </c>
      <c r="EG18" s="34">
        <v>319</v>
      </c>
      <c r="EH18" s="34">
        <v>0</v>
      </c>
      <c r="EI18" s="34">
        <v>70</v>
      </c>
      <c r="EJ18" s="34">
        <v>290</v>
      </c>
      <c r="EK18" s="34">
        <v>1486</v>
      </c>
      <c r="EL18" s="34">
        <v>633</v>
      </c>
      <c r="EM18" s="34">
        <v>0</v>
      </c>
      <c r="EN18" s="34">
        <v>0</v>
      </c>
      <c r="EO18" s="34">
        <v>41</v>
      </c>
      <c r="EP18" s="34">
        <v>11</v>
      </c>
      <c r="EQ18" s="34">
        <v>465</v>
      </c>
      <c r="ER18" s="34">
        <v>0</v>
      </c>
      <c r="ES18" s="34">
        <v>2</v>
      </c>
      <c r="ET18" s="34">
        <v>0</v>
      </c>
      <c r="EU18" s="34">
        <v>0</v>
      </c>
      <c r="EV18" s="34">
        <v>0</v>
      </c>
      <c r="EW18" s="34">
        <v>58</v>
      </c>
      <c r="EX18" s="34">
        <v>0</v>
      </c>
      <c r="EY18" s="34">
        <v>15</v>
      </c>
      <c r="EZ18" s="34">
        <v>0</v>
      </c>
      <c r="FA18" s="34">
        <v>39</v>
      </c>
      <c r="FB18" s="34">
        <v>27</v>
      </c>
      <c r="FC18" s="34">
        <v>136</v>
      </c>
      <c r="FD18" s="34">
        <v>8</v>
      </c>
      <c r="FE18" s="34">
        <v>299</v>
      </c>
      <c r="FF18" s="34">
        <v>30</v>
      </c>
      <c r="FG18" s="34">
        <v>22</v>
      </c>
      <c r="FH18" s="34">
        <v>39</v>
      </c>
      <c r="FI18" s="34">
        <v>19</v>
      </c>
      <c r="FJ18" s="34">
        <v>27</v>
      </c>
      <c r="FK18" s="34">
        <v>692</v>
      </c>
      <c r="FL18" s="34">
        <v>126</v>
      </c>
      <c r="FM18" s="34">
        <v>66</v>
      </c>
      <c r="FN18" s="34">
        <v>42</v>
      </c>
      <c r="FO18" s="34">
        <v>19</v>
      </c>
      <c r="FP18" s="34">
        <v>19</v>
      </c>
      <c r="FQ18" s="34">
        <v>51</v>
      </c>
      <c r="FR18" s="34">
        <v>19</v>
      </c>
      <c r="FS18" s="34">
        <v>0</v>
      </c>
      <c r="FT18" s="34">
        <v>0</v>
      </c>
      <c r="FU18" s="34">
        <v>14</v>
      </c>
      <c r="FV18" s="34">
        <v>6</v>
      </c>
      <c r="FW18" s="34">
        <v>0</v>
      </c>
      <c r="FX18" s="34">
        <v>0</v>
      </c>
      <c r="FY18" s="34">
        <v>174</v>
      </c>
      <c r="FZ18" s="34">
        <v>1</v>
      </c>
      <c r="GA18" s="34">
        <v>0</v>
      </c>
      <c r="GB18" s="34">
        <v>1</v>
      </c>
      <c r="GC18" s="34">
        <v>0</v>
      </c>
      <c r="GD18" s="34">
        <v>196</v>
      </c>
      <c r="GE18" s="34">
        <v>0</v>
      </c>
      <c r="GF18" s="34">
        <v>0</v>
      </c>
      <c r="GG18" s="34">
        <v>248</v>
      </c>
      <c r="GH18" s="34">
        <v>0</v>
      </c>
      <c r="GI18" s="34">
        <v>0</v>
      </c>
      <c r="GJ18" s="34">
        <v>0</v>
      </c>
      <c r="GK18" s="34">
        <v>0</v>
      </c>
      <c r="GL18" s="34">
        <v>0</v>
      </c>
      <c r="GM18" s="34">
        <v>27</v>
      </c>
      <c r="GN18" s="34">
        <v>0</v>
      </c>
      <c r="GO18" s="34">
        <v>0</v>
      </c>
      <c r="GP18" s="34">
        <v>0</v>
      </c>
      <c r="GQ18" s="34">
        <v>325</v>
      </c>
      <c r="GR18" s="34">
        <v>10</v>
      </c>
      <c r="GS18" s="34">
        <v>13</v>
      </c>
      <c r="GT18" s="34">
        <v>0</v>
      </c>
      <c r="GU18" s="34">
        <v>0</v>
      </c>
      <c r="GV18" s="34">
        <v>0</v>
      </c>
      <c r="GW18" s="34">
        <v>0</v>
      </c>
      <c r="GX18" s="34">
        <v>0</v>
      </c>
      <c r="GY18" s="34">
        <v>1</v>
      </c>
      <c r="GZ18" s="34">
        <v>0</v>
      </c>
      <c r="HA18" s="34">
        <v>37</v>
      </c>
      <c r="HB18" s="34">
        <v>89</v>
      </c>
      <c r="HC18" s="34">
        <v>0</v>
      </c>
      <c r="HD18" s="34">
        <v>1127</v>
      </c>
      <c r="HE18" s="34">
        <v>744</v>
      </c>
      <c r="HF18" s="34">
        <v>2584</v>
      </c>
      <c r="HG18" s="34">
        <v>1402</v>
      </c>
      <c r="HH18" s="34">
        <v>10</v>
      </c>
      <c r="HI18" s="34">
        <v>611</v>
      </c>
      <c r="HJ18" s="34">
        <v>1215</v>
      </c>
      <c r="HK18" s="34">
        <v>10</v>
      </c>
      <c r="HL18" s="34">
        <v>98</v>
      </c>
      <c r="HM18" s="34">
        <v>0</v>
      </c>
      <c r="HN18" s="34">
        <v>18</v>
      </c>
      <c r="HO18" s="34">
        <v>0</v>
      </c>
      <c r="HP18" s="34">
        <v>0</v>
      </c>
      <c r="HQ18" s="34">
        <v>32</v>
      </c>
      <c r="HR18" s="34">
        <v>12377</v>
      </c>
      <c r="HS18" s="34">
        <v>121</v>
      </c>
      <c r="HT18" s="34">
        <v>0</v>
      </c>
      <c r="HU18" s="34">
        <v>94</v>
      </c>
      <c r="HV18" s="34">
        <v>290</v>
      </c>
      <c r="HW18" s="34">
        <v>159</v>
      </c>
      <c r="HX18" s="34">
        <v>474</v>
      </c>
      <c r="HY18" s="34">
        <v>9</v>
      </c>
      <c r="HZ18" s="30">
        <v>1442</v>
      </c>
      <c r="IA18" s="30">
        <v>971</v>
      </c>
      <c r="IB18" s="30">
        <v>15</v>
      </c>
      <c r="IC18" s="30">
        <v>12</v>
      </c>
      <c r="ID18" s="30">
        <v>0</v>
      </c>
      <c r="IE18" s="30">
        <v>49</v>
      </c>
      <c r="IF18" s="30">
        <v>148</v>
      </c>
      <c r="IG18" s="30">
        <v>10</v>
      </c>
      <c r="IH18" s="30">
        <v>552</v>
      </c>
      <c r="II18" s="30">
        <v>0</v>
      </c>
      <c r="IJ18" s="30">
        <v>31</v>
      </c>
      <c r="IK18" s="30">
        <v>74</v>
      </c>
      <c r="IL18" s="30">
        <v>0</v>
      </c>
      <c r="IM18" s="30">
        <v>35</v>
      </c>
      <c r="IN18" s="30">
        <v>0</v>
      </c>
      <c r="IO18" s="30">
        <v>27</v>
      </c>
      <c r="IP18" s="30">
        <v>77</v>
      </c>
      <c r="IQ18" s="30">
        <v>0</v>
      </c>
      <c r="IR18" s="30">
        <v>0</v>
      </c>
      <c r="IS18" s="30">
        <v>0</v>
      </c>
      <c r="IT18" s="30">
        <v>3</v>
      </c>
      <c r="IU18" s="30">
        <v>190</v>
      </c>
      <c r="IV18" s="30">
        <v>703</v>
      </c>
      <c r="IW18" s="30">
        <v>881</v>
      </c>
      <c r="IX18" s="30">
        <v>362</v>
      </c>
      <c r="IY18" s="30">
        <v>0</v>
      </c>
      <c r="IZ18" s="30">
        <v>43</v>
      </c>
      <c r="JA18" s="30">
        <v>0</v>
      </c>
      <c r="JB18" s="30">
        <v>39</v>
      </c>
      <c r="JC18" s="30">
        <v>5</v>
      </c>
      <c r="JD18" s="30">
        <v>1</v>
      </c>
      <c r="JE18" s="30">
        <v>0</v>
      </c>
      <c r="JF18" s="30">
        <v>0</v>
      </c>
      <c r="JG18" s="30">
        <v>1</v>
      </c>
      <c r="JH18" s="30">
        <v>68</v>
      </c>
      <c r="JI18" s="30">
        <v>101</v>
      </c>
      <c r="JJ18" s="30">
        <v>23</v>
      </c>
      <c r="JK18" s="30">
        <v>0</v>
      </c>
      <c r="JL18" s="30">
        <v>0</v>
      </c>
      <c r="JM18" s="30">
        <v>16</v>
      </c>
      <c r="JN18" s="30">
        <v>0</v>
      </c>
      <c r="JO18" s="30">
        <v>2222</v>
      </c>
      <c r="JP18" s="30">
        <v>14</v>
      </c>
      <c r="JQ18" s="30">
        <v>4</v>
      </c>
      <c r="JR18" s="30">
        <v>3</v>
      </c>
      <c r="JS18" s="30">
        <v>2590</v>
      </c>
      <c r="JT18" s="30">
        <v>3188</v>
      </c>
      <c r="JU18" s="30">
        <v>0</v>
      </c>
      <c r="JV18" s="30">
        <v>114</v>
      </c>
      <c r="JW18" s="30">
        <v>9</v>
      </c>
      <c r="JX18" s="30">
        <v>18</v>
      </c>
      <c r="JY18" s="30">
        <v>0</v>
      </c>
      <c r="JZ18" s="30">
        <v>0</v>
      </c>
      <c r="KA18" s="30">
        <v>24</v>
      </c>
      <c r="KB18" s="30">
        <v>90</v>
      </c>
      <c r="KC18" s="30">
        <v>144</v>
      </c>
      <c r="KD18" s="30">
        <v>13</v>
      </c>
      <c r="KE18" s="30">
        <v>316</v>
      </c>
      <c r="KF18" s="30">
        <v>7</v>
      </c>
      <c r="KG18" s="30">
        <v>1</v>
      </c>
      <c r="KH18" s="30">
        <v>0</v>
      </c>
      <c r="KI18" s="30">
        <v>0</v>
      </c>
      <c r="KJ18" s="30">
        <v>0</v>
      </c>
      <c r="KK18" s="30">
        <v>19</v>
      </c>
      <c r="KL18" s="30">
        <v>816</v>
      </c>
      <c r="KM18" s="30">
        <v>54</v>
      </c>
      <c r="KN18" s="30">
        <v>31</v>
      </c>
      <c r="KO18" s="30">
        <v>0</v>
      </c>
      <c r="KP18" s="30">
        <v>0</v>
      </c>
      <c r="KQ18" s="30">
        <v>493</v>
      </c>
      <c r="KR18" s="30">
        <v>0</v>
      </c>
      <c r="KS18" s="30">
        <v>0</v>
      </c>
      <c r="KT18" s="30">
        <v>0</v>
      </c>
      <c r="KU18" s="30">
        <v>156</v>
      </c>
      <c r="KV18" s="30">
        <v>5</v>
      </c>
      <c r="KW18" s="30">
        <v>478</v>
      </c>
      <c r="KX18" s="30">
        <v>13</v>
      </c>
      <c r="KY18" s="30">
        <v>54</v>
      </c>
      <c r="KZ18" s="30">
        <v>12123</v>
      </c>
      <c r="LA18" s="30">
        <v>10322</v>
      </c>
      <c r="LB18" s="30">
        <v>147</v>
      </c>
      <c r="LC18" s="30">
        <v>0</v>
      </c>
      <c r="LD18" s="30">
        <v>66</v>
      </c>
      <c r="LE18" s="30">
        <v>0</v>
      </c>
      <c r="LF18" s="30">
        <v>0</v>
      </c>
      <c r="LG18" s="30">
        <v>28</v>
      </c>
      <c r="LH18" s="30">
        <v>24</v>
      </c>
      <c r="LI18" s="30">
        <v>238</v>
      </c>
      <c r="LJ18" s="30">
        <v>13978</v>
      </c>
      <c r="LK18" s="30">
        <v>265</v>
      </c>
      <c r="LL18" s="30">
        <v>3011</v>
      </c>
      <c r="LM18" s="30">
        <v>0</v>
      </c>
      <c r="LN18" s="30">
        <v>8</v>
      </c>
      <c r="LO18" s="30">
        <v>0</v>
      </c>
      <c r="LP18" s="30">
        <v>0</v>
      </c>
      <c r="LQ18" s="30">
        <v>32</v>
      </c>
      <c r="LR18" s="30">
        <v>0</v>
      </c>
      <c r="LS18" s="30">
        <v>308</v>
      </c>
      <c r="LT18" s="30">
        <v>25</v>
      </c>
      <c r="LU18" s="30">
        <v>43</v>
      </c>
      <c r="LV18" s="30">
        <v>19</v>
      </c>
      <c r="LW18" s="30">
        <v>46</v>
      </c>
      <c r="LX18" s="30">
        <v>5</v>
      </c>
      <c r="LY18" s="30">
        <v>32</v>
      </c>
      <c r="LZ18" s="30">
        <v>43</v>
      </c>
      <c r="MA18" s="30">
        <v>19</v>
      </c>
      <c r="MB18" s="30">
        <v>0</v>
      </c>
      <c r="MC18" s="30">
        <v>0</v>
      </c>
      <c r="MD18" s="30">
        <v>0</v>
      </c>
      <c r="ME18" s="30">
        <v>0</v>
      </c>
      <c r="MF18" s="30">
        <v>100</v>
      </c>
      <c r="MG18" s="30">
        <v>19</v>
      </c>
      <c r="MH18" s="30">
        <v>40</v>
      </c>
      <c r="MI18" s="30">
        <v>7</v>
      </c>
      <c r="MJ18" s="30">
        <v>25</v>
      </c>
      <c r="MK18" s="30">
        <v>949</v>
      </c>
      <c r="ML18" s="30">
        <v>40</v>
      </c>
      <c r="MM18" s="30">
        <v>0</v>
      </c>
      <c r="MN18" s="30">
        <v>0</v>
      </c>
      <c r="MO18" s="30">
        <v>0</v>
      </c>
      <c r="MP18" s="30">
        <v>0</v>
      </c>
      <c r="MQ18" s="30">
        <v>0</v>
      </c>
      <c r="MR18" s="30">
        <v>0</v>
      </c>
      <c r="MS18" s="30">
        <v>58</v>
      </c>
      <c r="MT18" s="30">
        <v>0</v>
      </c>
      <c r="MU18" s="30">
        <v>42</v>
      </c>
      <c r="MV18" s="30">
        <v>507</v>
      </c>
      <c r="MW18" s="30">
        <v>0</v>
      </c>
      <c r="MX18" s="30">
        <v>0</v>
      </c>
      <c r="MY18" s="30">
        <v>1</v>
      </c>
      <c r="MZ18" s="30">
        <v>232</v>
      </c>
      <c r="NA18" s="30">
        <v>23</v>
      </c>
      <c r="NB18" s="30">
        <v>184</v>
      </c>
      <c r="NC18" s="30">
        <v>0</v>
      </c>
      <c r="ND18" s="30">
        <v>0</v>
      </c>
      <c r="NE18" s="30">
        <v>0</v>
      </c>
      <c r="NF18" s="30">
        <v>89</v>
      </c>
      <c r="NG18" s="30">
        <v>0</v>
      </c>
      <c r="NH18" s="30">
        <v>0</v>
      </c>
      <c r="NI18" s="30">
        <v>21</v>
      </c>
      <c r="NJ18" s="30">
        <v>57</v>
      </c>
      <c r="NK18" s="30">
        <v>620</v>
      </c>
      <c r="NL18" s="30">
        <v>0</v>
      </c>
      <c r="NM18" s="30">
        <v>453</v>
      </c>
      <c r="NN18" s="30">
        <v>241</v>
      </c>
      <c r="NO18" s="30">
        <v>629</v>
      </c>
      <c r="NP18" s="30">
        <v>0</v>
      </c>
      <c r="NQ18" s="30">
        <v>0</v>
      </c>
      <c r="NR18" s="30">
        <v>21</v>
      </c>
    </row>
    <row r="19" spans="1:382" ht="12.75" customHeight="1">
      <c r="A19" s="7" t="s">
        <v>248</v>
      </c>
      <c r="B19" s="10" t="s">
        <v>267</v>
      </c>
      <c r="C19" s="30">
        <v>338470</v>
      </c>
      <c r="D19" s="30">
        <f t="shared" si="0"/>
        <v>338470</v>
      </c>
      <c r="E19" s="34">
        <v>97</v>
      </c>
      <c r="F19" s="34">
        <v>489</v>
      </c>
      <c r="G19" s="34">
        <v>846</v>
      </c>
      <c r="H19" s="34">
        <v>1793</v>
      </c>
      <c r="I19" s="34">
        <v>197</v>
      </c>
      <c r="J19" s="34">
        <v>1429</v>
      </c>
      <c r="K19" s="34">
        <v>739</v>
      </c>
      <c r="L19" s="34">
        <v>118</v>
      </c>
      <c r="M19" s="34">
        <v>366</v>
      </c>
      <c r="N19" s="34">
        <v>107</v>
      </c>
      <c r="O19" s="34">
        <v>228</v>
      </c>
      <c r="P19" s="34">
        <v>321</v>
      </c>
      <c r="Q19" s="34">
        <v>209</v>
      </c>
      <c r="R19" s="34">
        <v>32</v>
      </c>
      <c r="S19" s="34">
        <v>3579</v>
      </c>
      <c r="T19" s="34">
        <v>451</v>
      </c>
      <c r="U19" s="34">
        <v>382</v>
      </c>
      <c r="V19" s="34">
        <v>403</v>
      </c>
      <c r="W19" s="34">
        <v>174</v>
      </c>
      <c r="X19" s="34">
        <v>1061</v>
      </c>
      <c r="Y19" s="34">
        <v>1000</v>
      </c>
      <c r="Z19" s="34">
        <v>2000</v>
      </c>
      <c r="AA19" s="34">
        <v>1000</v>
      </c>
      <c r="AB19" s="34">
        <v>240</v>
      </c>
      <c r="AC19" s="34">
        <v>103</v>
      </c>
      <c r="AD19" s="34">
        <v>7</v>
      </c>
      <c r="AE19" s="34">
        <v>140</v>
      </c>
      <c r="AF19" s="34">
        <v>1252</v>
      </c>
      <c r="AG19" s="34">
        <v>451</v>
      </c>
      <c r="AH19" s="34">
        <v>51</v>
      </c>
      <c r="AI19" s="34">
        <v>1324</v>
      </c>
      <c r="AJ19" s="34">
        <v>870</v>
      </c>
      <c r="AK19" s="34">
        <v>5021</v>
      </c>
      <c r="AL19" s="34">
        <v>1342</v>
      </c>
      <c r="AM19" s="34">
        <v>1362</v>
      </c>
      <c r="AN19" s="34">
        <v>923</v>
      </c>
      <c r="AO19" s="34">
        <v>798</v>
      </c>
      <c r="AP19" s="34">
        <v>1572</v>
      </c>
      <c r="AQ19" s="34">
        <v>803</v>
      </c>
      <c r="AR19" s="34">
        <v>350</v>
      </c>
      <c r="AS19" s="34">
        <v>135</v>
      </c>
      <c r="AT19" s="34">
        <v>75</v>
      </c>
      <c r="AU19" s="34">
        <v>36</v>
      </c>
      <c r="AV19" s="34">
        <v>125</v>
      </c>
      <c r="AW19" s="34">
        <v>143</v>
      </c>
      <c r="AX19" s="34">
        <v>112</v>
      </c>
      <c r="AY19" s="34">
        <v>29</v>
      </c>
      <c r="AZ19" s="34">
        <v>671</v>
      </c>
      <c r="BA19" s="34">
        <v>349</v>
      </c>
      <c r="BB19" s="34">
        <v>1084</v>
      </c>
      <c r="BC19" s="34">
        <v>105</v>
      </c>
      <c r="BD19" s="34">
        <v>157</v>
      </c>
      <c r="BE19" s="34">
        <v>349</v>
      </c>
      <c r="BF19" s="34">
        <v>174</v>
      </c>
      <c r="BG19" s="34">
        <v>31</v>
      </c>
      <c r="BH19" s="34">
        <v>677</v>
      </c>
      <c r="BI19" s="34">
        <v>37</v>
      </c>
      <c r="BJ19" s="34">
        <v>35</v>
      </c>
      <c r="BK19" s="34">
        <v>80</v>
      </c>
      <c r="BL19" s="34">
        <v>2230</v>
      </c>
      <c r="BM19" s="34">
        <v>24</v>
      </c>
      <c r="BN19" s="34">
        <v>186</v>
      </c>
      <c r="BO19" s="34">
        <v>2465</v>
      </c>
      <c r="BP19" s="34">
        <v>479</v>
      </c>
      <c r="BQ19" s="34">
        <v>24</v>
      </c>
      <c r="BR19" s="34">
        <v>357</v>
      </c>
      <c r="BS19" s="34">
        <v>80</v>
      </c>
      <c r="BT19" s="34">
        <v>68</v>
      </c>
      <c r="BU19" s="34">
        <v>64</v>
      </c>
      <c r="BV19" s="34">
        <v>1389</v>
      </c>
      <c r="BW19" s="34">
        <v>548</v>
      </c>
      <c r="BX19" s="34">
        <v>511</v>
      </c>
      <c r="BY19" s="34">
        <v>786</v>
      </c>
      <c r="BZ19" s="34">
        <v>1701</v>
      </c>
      <c r="CA19" s="34">
        <v>701</v>
      </c>
      <c r="CB19" s="34">
        <v>827</v>
      </c>
      <c r="CC19" s="34">
        <v>771</v>
      </c>
      <c r="CD19" s="34">
        <v>703</v>
      </c>
      <c r="CE19" s="34">
        <v>461</v>
      </c>
      <c r="CF19" s="34">
        <v>71</v>
      </c>
      <c r="CG19" s="34">
        <v>568</v>
      </c>
      <c r="CH19" s="34">
        <v>423</v>
      </c>
      <c r="CI19" s="34">
        <v>38</v>
      </c>
      <c r="CJ19" s="34">
        <v>99</v>
      </c>
      <c r="CK19" s="34">
        <v>165</v>
      </c>
      <c r="CL19" s="34">
        <v>428</v>
      </c>
      <c r="CM19" s="34">
        <v>75</v>
      </c>
      <c r="CN19" s="34">
        <v>267</v>
      </c>
      <c r="CO19" s="34">
        <v>20</v>
      </c>
      <c r="CP19" s="34">
        <v>584</v>
      </c>
      <c r="CQ19" s="34">
        <v>435</v>
      </c>
      <c r="CR19" s="34">
        <v>145</v>
      </c>
      <c r="CS19" s="34">
        <v>811</v>
      </c>
      <c r="CT19" s="34">
        <v>1043</v>
      </c>
      <c r="CU19" s="34">
        <v>1104</v>
      </c>
      <c r="CV19" s="34">
        <v>301</v>
      </c>
      <c r="CW19" s="34">
        <v>79</v>
      </c>
      <c r="CX19" s="34">
        <v>135</v>
      </c>
      <c r="CY19" s="34">
        <v>64</v>
      </c>
      <c r="CZ19" s="34">
        <v>856</v>
      </c>
      <c r="DA19" s="34">
        <v>2601</v>
      </c>
      <c r="DB19" s="34">
        <v>1159</v>
      </c>
      <c r="DC19" s="34">
        <v>560</v>
      </c>
      <c r="DD19" s="34">
        <v>573</v>
      </c>
      <c r="DE19" s="34">
        <v>627</v>
      </c>
      <c r="DF19" s="34">
        <v>811</v>
      </c>
      <c r="DG19" s="34">
        <v>156</v>
      </c>
      <c r="DH19" s="34">
        <v>647</v>
      </c>
      <c r="DI19" s="34">
        <v>1349</v>
      </c>
      <c r="DJ19" s="34">
        <v>378</v>
      </c>
      <c r="DK19" s="34">
        <v>610</v>
      </c>
      <c r="DL19" s="34">
        <v>170</v>
      </c>
      <c r="DM19" s="34">
        <v>39</v>
      </c>
      <c r="DN19" s="34">
        <v>27</v>
      </c>
      <c r="DO19" s="34">
        <v>80</v>
      </c>
      <c r="DP19" s="34">
        <v>134</v>
      </c>
      <c r="DQ19" s="34">
        <v>95</v>
      </c>
      <c r="DR19" s="34">
        <v>3623</v>
      </c>
      <c r="DS19" s="34">
        <v>6588</v>
      </c>
      <c r="DT19" s="34">
        <v>703</v>
      </c>
      <c r="DU19" s="34">
        <v>103</v>
      </c>
      <c r="DV19" s="34">
        <v>10</v>
      </c>
      <c r="DW19" s="34">
        <v>1467</v>
      </c>
      <c r="DX19" s="34">
        <v>639</v>
      </c>
      <c r="DY19" s="34">
        <v>111</v>
      </c>
      <c r="DZ19" s="34">
        <v>314</v>
      </c>
      <c r="EA19" s="34">
        <v>176</v>
      </c>
      <c r="EB19" s="34">
        <v>72</v>
      </c>
      <c r="EC19" s="34">
        <v>75</v>
      </c>
      <c r="ED19" s="34">
        <v>599</v>
      </c>
      <c r="EE19" s="34">
        <v>327</v>
      </c>
      <c r="EF19" s="34">
        <v>110</v>
      </c>
      <c r="EG19" s="34">
        <v>601</v>
      </c>
      <c r="EH19" s="34">
        <v>319</v>
      </c>
      <c r="EI19" s="34">
        <v>3259</v>
      </c>
      <c r="EJ19" s="34">
        <v>1308</v>
      </c>
      <c r="EK19" s="34">
        <v>2913</v>
      </c>
      <c r="EL19" s="34">
        <v>3503</v>
      </c>
      <c r="EM19" s="34">
        <v>659</v>
      </c>
      <c r="EN19" s="34">
        <v>57</v>
      </c>
      <c r="EO19" s="34">
        <v>1943</v>
      </c>
      <c r="EP19" s="34">
        <v>806</v>
      </c>
      <c r="EQ19" s="34">
        <v>915</v>
      </c>
      <c r="ER19" s="34">
        <v>133</v>
      </c>
      <c r="ES19" s="34">
        <v>505</v>
      </c>
      <c r="ET19" s="34">
        <v>90</v>
      </c>
      <c r="EU19" s="34">
        <v>77</v>
      </c>
      <c r="EV19" s="34">
        <v>70</v>
      </c>
      <c r="EW19" s="34">
        <v>149</v>
      </c>
      <c r="EX19" s="34">
        <v>233</v>
      </c>
      <c r="EY19" s="34">
        <v>94</v>
      </c>
      <c r="EZ19" s="34">
        <v>332</v>
      </c>
      <c r="FA19" s="34">
        <v>217</v>
      </c>
      <c r="FB19" s="34">
        <v>141</v>
      </c>
      <c r="FC19" s="34">
        <v>350</v>
      </c>
      <c r="FD19" s="34">
        <v>125</v>
      </c>
      <c r="FE19" s="34">
        <v>1664</v>
      </c>
      <c r="FF19" s="34">
        <v>4642</v>
      </c>
      <c r="FG19" s="34">
        <v>3089</v>
      </c>
      <c r="FH19" s="34">
        <v>2665</v>
      </c>
      <c r="FI19" s="34">
        <v>1505</v>
      </c>
      <c r="FJ19" s="34">
        <v>2318</v>
      </c>
      <c r="FK19" s="34">
        <v>4118</v>
      </c>
      <c r="FL19" s="34">
        <v>1376</v>
      </c>
      <c r="FM19" s="34">
        <v>3823</v>
      </c>
      <c r="FN19" s="34">
        <v>1905</v>
      </c>
      <c r="FO19" s="34">
        <v>2337</v>
      </c>
      <c r="FP19" s="34">
        <v>2735</v>
      </c>
      <c r="FQ19" s="34">
        <v>2644</v>
      </c>
      <c r="FR19" s="34">
        <v>937</v>
      </c>
      <c r="FS19" s="34">
        <v>399</v>
      </c>
      <c r="FT19" s="34">
        <v>87</v>
      </c>
      <c r="FU19" s="34">
        <v>90</v>
      </c>
      <c r="FV19" s="34">
        <v>100</v>
      </c>
      <c r="FW19" s="34">
        <v>66</v>
      </c>
      <c r="FX19" s="34">
        <v>96</v>
      </c>
      <c r="FY19" s="34">
        <v>705</v>
      </c>
      <c r="FZ19" s="34">
        <v>710</v>
      </c>
      <c r="GA19" s="34">
        <v>88</v>
      </c>
      <c r="GB19" s="34">
        <v>129</v>
      </c>
      <c r="GC19" s="34">
        <v>571</v>
      </c>
      <c r="GD19" s="34">
        <v>770</v>
      </c>
      <c r="GE19" s="34">
        <v>107</v>
      </c>
      <c r="GF19" s="34">
        <v>339</v>
      </c>
      <c r="GG19" s="34">
        <v>1708</v>
      </c>
      <c r="GH19" s="34">
        <v>75</v>
      </c>
      <c r="GI19" s="34">
        <v>137</v>
      </c>
      <c r="GJ19" s="34">
        <v>84</v>
      </c>
      <c r="GK19" s="34">
        <v>153</v>
      </c>
      <c r="GL19" s="34">
        <v>246</v>
      </c>
      <c r="GM19" s="34">
        <v>742</v>
      </c>
      <c r="GN19" s="34">
        <v>208</v>
      </c>
      <c r="GO19" s="34">
        <v>178</v>
      </c>
      <c r="GP19" s="34">
        <v>87</v>
      </c>
      <c r="GQ19" s="34">
        <v>863</v>
      </c>
      <c r="GR19" s="34">
        <v>363</v>
      </c>
      <c r="GS19" s="34">
        <v>41</v>
      </c>
      <c r="GT19" s="34">
        <v>101</v>
      </c>
      <c r="GU19" s="34">
        <v>69</v>
      </c>
      <c r="GV19" s="34">
        <v>93</v>
      </c>
      <c r="GW19" s="34">
        <v>75</v>
      </c>
      <c r="GX19" s="34">
        <v>519</v>
      </c>
      <c r="GY19" s="34">
        <v>535</v>
      </c>
      <c r="GZ19" s="34">
        <v>588</v>
      </c>
      <c r="HA19" s="34">
        <v>300</v>
      </c>
      <c r="HB19" s="34">
        <v>236</v>
      </c>
      <c r="HC19" s="34">
        <v>262</v>
      </c>
      <c r="HD19" s="34">
        <v>3093</v>
      </c>
      <c r="HE19" s="34">
        <v>1593</v>
      </c>
      <c r="HF19" s="34">
        <v>1911</v>
      </c>
      <c r="HG19" s="34">
        <v>1113</v>
      </c>
      <c r="HH19" s="34">
        <v>1443</v>
      </c>
      <c r="HI19" s="34">
        <v>2711</v>
      </c>
      <c r="HJ19" s="34">
        <v>385</v>
      </c>
      <c r="HK19" s="34">
        <v>65</v>
      </c>
      <c r="HL19" s="34">
        <v>263</v>
      </c>
      <c r="HM19" s="34">
        <v>108</v>
      </c>
      <c r="HN19" s="34">
        <v>251</v>
      </c>
      <c r="HO19" s="34">
        <v>297</v>
      </c>
      <c r="HP19" s="34">
        <v>677</v>
      </c>
      <c r="HQ19" s="34">
        <v>2958</v>
      </c>
      <c r="HR19" s="34">
        <v>7334</v>
      </c>
      <c r="HS19" s="34">
        <v>406</v>
      </c>
      <c r="HT19" s="34">
        <v>40</v>
      </c>
      <c r="HU19" s="34">
        <v>762</v>
      </c>
      <c r="HV19" s="34">
        <v>756</v>
      </c>
      <c r="HW19" s="34">
        <v>116</v>
      </c>
      <c r="HX19" s="34">
        <v>2497</v>
      </c>
      <c r="HY19" s="34">
        <v>676</v>
      </c>
      <c r="HZ19" s="30">
        <v>939</v>
      </c>
      <c r="IA19" s="30">
        <v>915</v>
      </c>
      <c r="IB19" s="30">
        <v>1973</v>
      </c>
      <c r="IC19" s="30">
        <v>2823</v>
      </c>
      <c r="ID19" s="30">
        <v>1141</v>
      </c>
      <c r="IE19" s="30">
        <v>446</v>
      </c>
      <c r="IF19" s="30">
        <v>1723</v>
      </c>
      <c r="IG19" s="30">
        <v>647</v>
      </c>
      <c r="IH19" s="30">
        <v>1133</v>
      </c>
      <c r="II19" s="30">
        <v>552</v>
      </c>
      <c r="IJ19" s="30">
        <v>885</v>
      </c>
      <c r="IK19" s="30">
        <v>947</v>
      </c>
      <c r="IL19" s="30">
        <v>660</v>
      </c>
      <c r="IM19" s="30">
        <v>2287</v>
      </c>
      <c r="IN19" s="30">
        <v>80</v>
      </c>
      <c r="IO19" s="30">
        <v>79</v>
      </c>
      <c r="IP19" s="30">
        <v>501</v>
      </c>
      <c r="IQ19" s="30">
        <v>31</v>
      </c>
      <c r="IR19" s="30">
        <v>100</v>
      </c>
      <c r="IS19" s="30">
        <v>703</v>
      </c>
      <c r="IT19" s="30">
        <v>593</v>
      </c>
      <c r="IU19" s="30">
        <v>3013</v>
      </c>
      <c r="IV19" s="30">
        <v>2271</v>
      </c>
      <c r="IW19" s="30">
        <v>1336</v>
      </c>
      <c r="IX19" s="30">
        <v>1340</v>
      </c>
      <c r="IY19" s="30">
        <v>1495</v>
      </c>
      <c r="IZ19" s="30">
        <v>216</v>
      </c>
      <c r="JA19" s="30">
        <v>31</v>
      </c>
      <c r="JB19" s="30">
        <v>338</v>
      </c>
      <c r="JC19" s="30">
        <v>3570</v>
      </c>
      <c r="JD19" s="30">
        <v>1377</v>
      </c>
      <c r="JE19" s="30">
        <v>184</v>
      </c>
      <c r="JF19" s="30">
        <v>750</v>
      </c>
      <c r="JG19" s="30">
        <v>1950</v>
      </c>
      <c r="JH19" s="30">
        <v>1146</v>
      </c>
      <c r="JI19" s="30">
        <v>232</v>
      </c>
      <c r="JJ19" s="30">
        <v>114</v>
      </c>
      <c r="JK19" s="30">
        <v>118</v>
      </c>
      <c r="JL19" s="30">
        <v>21</v>
      </c>
      <c r="JM19" s="30">
        <v>2487</v>
      </c>
      <c r="JN19" s="30">
        <v>2567</v>
      </c>
      <c r="JO19" s="30">
        <v>1399</v>
      </c>
      <c r="JP19" s="30">
        <v>1479</v>
      </c>
      <c r="JQ19" s="30">
        <v>2985</v>
      </c>
      <c r="JR19" s="30">
        <v>2801</v>
      </c>
      <c r="JS19" s="30">
        <v>1761</v>
      </c>
      <c r="JT19" s="30">
        <v>1880</v>
      </c>
      <c r="JU19" s="30">
        <v>201</v>
      </c>
      <c r="JV19" s="30">
        <v>179</v>
      </c>
      <c r="JW19" s="30">
        <v>118</v>
      </c>
      <c r="JX19" s="30">
        <v>783</v>
      </c>
      <c r="JY19" s="30">
        <v>431</v>
      </c>
      <c r="JZ19" s="30">
        <v>33</v>
      </c>
      <c r="KA19" s="30">
        <v>665</v>
      </c>
      <c r="KB19" s="30">
        <v>96</v>
      </c>
      <c r="KC19" s="30">
        <v>120</v>
      </c>
      <c r="KD19" s="30">
        <v>98</v>
      </c>
      <c r="KE19" s="30">
        <v>1495</v>
      </c>
      <c r="KF19" s="30">
        <v>489</v>
      </c>
      <c r="KG19" s="30">
        <v>480</v>
      </c>
      <c r="KH19" s="30">
        <v>1071</v>
      </c>
      <c r="KI19" s="30">
        <v>955</v>
      </c>
      <c r="KJ19" s="30">
        <v>2281</v>
      </c>
      <c r="KK19" s="30">
        <v>668</v>
      </c>
      <c r="KL19" s="30">
        <v>1002</v>
      </c>
      <c r="KM19" s="30">
        <v>1480</v>
      </c>
      <c r="KN19" s="30">
        <v>1741</v>
      </c>
      <c r="KO19" s="30">
        <v>1619</v>
      </c>
      <c r="KP19" s="30">
        <v>1934</v>
      </c>
      <c r="KQ19" s="30">
        <v>560</v>
      </c>
      <c r="KR19" s="30">
        <v>113</v>
      </c>
      <c r="KS19" s="30">
        <v>457</v>
      </c>
      <c r="KT19" s="30">
        <v>226</v>
      </c>
      <c r="KU19" s="30">
        <v>498</v>
      </c>
      <c r="KV19" s="30">
        <v>300</v>
      </c>
      <c r="KW19" s="30">
        <v>696</v>
      </c>
      <c r="KX19" s="30">
        <v>989</v>
      </c>
      <c r="KY19" s="30">
        <v>537</v>
      </c>
      <c r="KZ19" s="30">
        <v>2324</v>
      </c>
      <c r="LA19" s="30">
        <v>3236</v>
      </c>
      <c r="LB19" s="30">
        <v>781</v>
      </c>
      <c r="LC19" s="30">
        <v>21</v>
      </c>
      <c r="LD19" s="30">
        <v>634</v>
      </c>
      <c r="LE19" s="30">
        <v>26</v>
      </c>
      <c r="LF19" s="30">
        <v>1206</v>
      </c>
      <c r="LG19" s="30">
        <v>68</v>
      </c>
      <c r="LH19" s="30">
        <v>622</v>
      </c>
      <c r="LI19" s="30">
        <v>3971</v>
      </c>
      <c r="LJ19" s="30">
        <v>2033</v>
      </c>
      <c r="LK19" s="30">
        <v>291</v>
      </c>
      <c r="LL19" s="30">
        <v>3105</v>
      </c>
      <c r="LM19" s="30">
        <v>682</v>
      </c>
      <c r="LN19" s="30">
        <v>420</v>
      </c>
      <c r="LO19" s="30">
        <v>987</v>
      </c>
      <c r="LP19" s="30">
        <v>510</v>
      </c>
      <c r="LQ19" s="30">
        <v>474</v>
      </c>
      <c r="LR19" s="30">
        <v>593</v>
      </c>
      <c r="LS19" s="30">
        <v>58</v>
      </c>
      <c r="LT19" s="30">
        <v>2577</v>
      </c>
      <c r="LU19" s="30">
        <v>2488</v>
      </c>
      <c r="LV19" s="30">
        <v>911</v>
      </c>
      <c r="LW19" s="30">
        <v>2725</v>
      </c>
      <c r="LX19" s="30">
        <v>743</v>
      </c>
      <c r="LY19" s="30">
        <v>839</v>
      </c>
      <c r="LZ19" s="30">
        <v>1667</v>
      </c>
      <c r="MA19" s="30">
        <v>933</v>
      </c>
      <c r="MB19" s="30">
        <v>1305</v>
      </c>
      <c r="MC19" s="30">
        <v>487</v>
      </c>
      <c r="MD19" s="30">
        <v>23</v>
      </c>
      <c r="ME19" s="30">
        <v>465</v>
      </c>
      <c r="MF19" s="30">
        <v>132</v>
      </c>
      <c r="MG19" s="30">
        <v>2228</v>
      </c>
      <c r="MH19" s="30">
        <v>52</v>
      </c>
      <c r="MI19" s="30">
        <v>1144</v>
      </c>
      <c r="MJ19" s="30">
        <v>2017</v>
      </c>
      <c r="MK19" s="30">
        <v>1106</v>
      </c>
      <c r="ML19" s="30">
        <v>1784</v>
      </c>
      <c r="MM19" s="30">
        <v>59</v>
      </c>
      <c r="MN19" s="30">
        <v>91</v>
      </c>
      <c r="MO19" s="30">
        <v>3826</v>
      </c>
      <c r="MP19" s="30">
        <v>46</v>
      </c>
      <c r="MQ19" s="30">
        <v>205</v>
      </c>
      <c r="MR19" s="30">
        <v>1754</v>
      </c>
      <c r="MS19" s="30">
        <v>2279</v>
      </c>
      <c r="MT19" s="30">
        <v>343</v>
      </c>
      <c r="MU19" s="30">
        <v>82</v>
      </c>
      <c r="MV19" s="30">
        <v>1018</v>
      </c>
      <c r="MW19" s="30">
        <v>185</v>
      </c>
      <c r="MX19" s="30">
        <v>23</v>
      </c>
      <c r="MY19" s="30">
        <v>475</v>
      </c>
      <c r="MZ19" s="30">
        <v>2381</v>
      </c>
      <c r="NA19" s="30">
        <v>1363</v>
      </c>
      <c r="NB19" s="30">
        <v>75</v>
      </c>
      <c r="NC19" s="30">
        <v>779</v>
      </c>
      <c r="ND19" s="30">
        <v>37</v>
      </c>
      <c r="NE19" s="30">
        <v>3017</v>
      </c>
      <c r="NF19" s="30">
        <v>3748</v>
      </c>
      <c r="NG19" s="30">
        <v>2159</v>
      </c>
      <c r="NH19" s="30">
        <v>25</v>
      </c>
      <c r="NI19" s="30">
        <v>39</v>
      </c>
      <c r="NJ19" s="30">
        <v>2223</v>
      </c>
      <c r="NK19" s="30">
        <v>2328</v>
      </c>
      <c r="NL19" s="30">
        <v>88</v>
      </c>
      <c r="NM19" s="30">
        <v>2302</v>
      </c>
      <c r="NN19" s="30">
        <v>1351</v>
      </c>
      <c r="NO19" s="30">
        <v>370</v>
      </c>
      <c r="NP19" s="30">
        <v>471</v>
      </c>
      <c r="NQ19" s="30">
        <v>113</v>
      </c>
      <c r="NR19" s="30">
        <v>228</v>
      </c>
    </row>
    <row r="20" spans="1:382" ht="12.75" customHeight="1">
      <c r="A20" s="7" t="s">
        <v>245</v>
      </c>
      <c r="B20" s="10" t="s">
        <v>268</v>
      </c>
      <c r="C20" s="30">
        <v>5838</v>
      </c>
      <c r="D20" s="30">
        <f t="shared" si="0"/>
        <v>5838</v>
      </c>
      <c r="E20" s="34">
        <v>1</v>
      </c>
      <c r="F20" s="34">
        <v>10</v>
      </c>
      <c r="G20" s="34">
        <v>17</v>
      </c>
      <c r="H20" s="34">
        <v>48</v>
      </c>
      <c r="I20" s="34">
        <v>7</v>
      </c>
      <c r="J20" s="34">
        <v>12</v>
      </c>
      <c r="K20" s="34">
        <v>11</v>
      </c>
      <c r="L20" s="34">
        <v>1</v>
      </c>
      <c r="M20" s="34">
        <v>3</v>
      </c>
      <c r="N20" s="34">
        <v>1</v>
      </c>
      <c r="O20" s="34">
        <v>1</v>
      </c>
      <c r="P20" s="34">
        <v>9</v>
      </c>
      <c r="Q20" s="34">
        <v>4</v>
      </c>
      <c r="R20" s="34">
        <v>0</v>
      </c>
      <c r="S20" s="34">
        <v>45</v>
      </c>
      <c r="T20" s="34">
        <v>1</v>
      </c>
      <c r="U20" s="34">
        <v>0</v>
      </c>
      <c r="V20" s="34">
        <v>3</v>
      </c>
      <c r="W20" s="34">
        <v>0</v>
      </c>
      <c r="X20" s="34">
        <v>6</v>
      </c>
      <c r="Y20" s="34">
        <v>8</v>
      </c>
      <c r="Z20" s="34">
        <v>5</v>
      </c>
      <c r="AA20" s="34">
        <v>1</v>
      </c>
      <c r="AB20" s="34">
        <v>3</v>
      </c>
      <c r="AC20" s="34">
        <v>2</v>
      </c>
      <c r="AD20" s="34">
        <v>0</v>
      </c>
      <c r="AE20" s="34">
        <v>2</v>
      </c>
      <c r="AF20" s="34">
        <v>26</v>
      </c>
      <c r="AG20" s="34">
        <v>8</v>
      </c>
      <c r="AH20" s="34">
        <v>0</v>
      </c>
      <c r="AI20" s="34">
        <v>12</v>
      </c>
      <c r="AJ20" s="34">
        <v>4</v>
      </c>
      <c r="AK20" s="34">
        <v>41</v>
      </c>
      <c r="AL20" s="34">
        <v>14</v>
      </c>
      <c r="AM20" s="34">
        <v>7</v>
      </c>
      <c r="AN20" s="34">
        <v>7</v>
      </c>
      <c r="AO20" s="34">
        <v>6</v>
      </c>
      <c r="AP20" s="34">
        <v>15</v>
      </c>
      <c r="AQ20" s="34">
        <v>13</v>
      </c>
      <c r="AR20" s="34">
        <v>1</v>
      </c>
      <c r="AS20" s="34">
        <v>5</v>
      </c>
      <c r="AT20" s="34">
        <v>1</v>
      </c>
      <c r="AU20" s="34">
        <v>0</v>
      </c>
      <c r="AV20" s="34">
        <v>2</v>
      </c>
      <c r="AW20" s="34">
        <v>2</v>
      </c>
      <c r="AX20" s="34">
        <v>4</v>
      </c>
      <c r="AY20" s="34">
        <v>0</v>
      </c>
      <c r="AZ20" s="34">
        <v>16</v>
      </c>
      <c r="BA20" s="34">
        <v>8</v>
      </c>
      <c r="BB20" s="34">
        <v>10</v>
      </c>
      <c r="BC20" s="34">
        <v>0</v>
      </c>
      <c r="BD20" s="34">
        <v>4</v>
      </c>
      <c r="BE20" s="34">
        <v>4</v>
      </c>
      <c r="BF20" s="34">
        <v>12</v>
      </c>
      <c r="BG20" s="34">
        <v>0</v>
      </c>
      <c r="BH20" s="34">
        <v>11</v>
      </c>
      <c r="BI20" s="34">
        <v>1</v>
      </c>
      <c r="BJ20" s="34">
        <v>1</v>
      </c>
      <c r="BK20" s="34">
        <v>1</v>
      </c>
      <c r="BL20" s="34">
        <v>37</v>
      </c>
      <c r="BM20" s="34">
        <v>0</v>
      </c>
      <c r="BN20" s="34">
        <v>4</v>
      </c>
      <c r="BO20" s="34">
        <v>17</v>
      </c>
      <c r="BP20" s="34">
        <v>21</v>
      </c>
      <c r="BQ20" s="34">
        <v>10</v>
      </c>
      <c r="BR20" s="34">
        <v>15</v>
      </c>
      <c r="BS20" s="34">
        <v>0</v>
      </c>
      <c r="BT20" s="34">
        <v>1</v>
      </c>
      <c r="BU20" s="34">
        <v>1</v>
      </c>
      <c r="BV20" s="34">
        <v>16</v>
      </c>
      <c r="BW20" s="34">
        <v>12</v>
      </c>
      <c r="BX20" s="34">
        <v>11</v>
      </c>
      <c r="BY20" s="34">
        <v>5</v>
      </c>
      <c r="BZ20" s="34">
        <v>37</v>
      </c>
      <c r="CA20" s="34">
        <v>11</v>
      </c>
      <c r="CB20" s="34">
        <v>7</v>
      </c>
      <c r="CC20" s="34">
        <v>8</v>
      </c>
      <c r="CD20" s="34">
        <v>14</v>
      </c>
      <c r="CE20" s="34">
        <v>1</v>
      </c>
      <c r="CF20" s="34">
        <v>3</v>
      </c>
      <c r="CG20" s="34">
        <v>11</v>
      </c>
      <c r="CH20" s="34">
        <v>11</v>
      </c>
      <c r="CI20" s="34">
        <v>0</v>
      </c>
      <c r="CJ20" s="34">
        <v>4</v>
      </c>
      <c r="CK20" s="34">
        <v>15</v>
      </c>
      <c r="CL20" s="34">
        <v>3</v>
      </c>
      <c r="CM20" s="34">
        <v>2</v>
      </c>
      <c r="CN20" s="34">
        <v>3</v>
      </c>
      <c r="CO20" s="34">
        <v>0</v>
      </c>
      <c r="CP20" s="34">
        <v>8</v>
      </c>
      <c r="CQ20" s="34">
        <v>16</v>
      </c>
      <c r="CR20" s="34">
        <v>6</v>
      </c>
      <c r="CS20" s="34">
        <v>20</v>
      </c>
      <c r="CT20" s="34">
        <v>25</v>
      </c>
      <c r="CU20" s="34">
        <v>37</v>
      </c>
      <c r="CV20" s="34">
        <v>3</v>
      </c>
      <c r="CW20" s="34">
        <v>2</v>
      </c>
      <c r="CX20" s="34">
        <v>0</v>
      </c>
      <c r="CY20" s="34">
        <v>0</v>
      </c>
      <c r="CZ20" s="34">
        <v>7</v>
      </c>
      <c r="DA20" s="34">
        <v>23</v>
      </c>
      <c r="DB20" s="34">
        <v>8</v>
      </c>
      <c r="DC20" s="34">
        <v>2</v>
      </c>
      <c r="DD20" s="34">
        <v>3</v>
      </c>
      <c r="DE20" s="34">
        <v>1</v>
      </c>
      <c r="DF20" s="34">
        <v>5</v>
      </c>
      <c r="DG20" s="34">
        <v>1</v>
      </c>
      <c r="DH20" s="34">
        <v>0</v>
      </c>
      <c r="DI20" s="34">
        <v>14</v>
      </c>
      <c r="DJ20" s="34">
        <v>8</v>
      </c>
      <c r="DK20" s="34">
        <v>9</v>
      </c>
      <c r="DL20" s="34">
        <v>4</v>
      </c>
      <c r="DM20" s="34">
        <v>1</v>
      </c>
      <c r="DN20" s="34">
        <v>1</v>
      </c>
      <c r="DO20" s="34">
        <v>0</v>
      </c>
      <c r="DP20" s="34">
        <v>1</v>
      </c>
      <c r="DQ20" s="34">
        <v>2</v>
      </c>
      <c r="DR20" s="34">
        <v>54</v>
      </c>
      <c r="DS20" s="34">
        <v>58</v>
      </c>
      <c r="DT20" s="34">
        <v>16</v>
      </c>
      <c r="DU20" s="34">
        <v>0</v>
      </c>
      <c r="DV20" s="34">
        <v>0</v>
      </c>
      <c r="DW20" s="34">
        <v>16</v>
      </c>
      <c r="DX20" s="34">
        <v>5</v>
      </c>
      <c r="DY20" s="34">
        <v>4</v>
      </c>
      <c r="DZ20" s="34">
        <v>9</v>
      </c>
      <c r="EA20" s="34">
        <v>0</v>
      </c>
      <c r="EB20" s="34">
        <v>1</v>
      </c>
      <c r="EC20" s="34">
        <v>0</v>
      </c>
      <c r="ED20" s="34">
        <v>8</v>
      </c>
      <c r="EE20" s="34">
        <v>7</v>
      </c>
      <c r="EF20" s="34">
        <v>3</v>
      </c>
      <c r="EG20" s="34">
        <v>12</v>
      </c>
      <c r="EH20" s="34">
        <v>2</v>
      </c>
      <c r="EI20" s="34">
        <v>22</v>
      </c>
      <c r="EJ20" s="34">
        <v>6</v>
      </c>
      <c r="EK20" s="34">
        <v>28</v>
      </c>
      <c r="EL20" s="34">
        <v>23</v>
      </c>
      <c r="EM20" s="34">
        <v>6</v>
      </c>
      <c r="EN20" s="34">
        <v>0</v>
      </c>
      <c r="EO20" s="34">
        <v>23</v>
      </c>
      <c r="EP20" s="34">
        <v>9</v>
      </c>
      <c r="EQ20" s="34">
        <v>7</v>
      </c>
      <c r="ER20" s="34">
        <v>1</v>
      </c>
      <c r="ES20" s="34">
        <v>10</v>
      </c>
      <c r="ET20" s="34">
        <v>0</v>
      </c>
      <c r="EU20" s="34">
        <v>0</v>
      </c>
      <c r="EV20" s="34">
        <v>0</v>
      </c>
      <c r="EW20" s="34">
        <v>3</v>
      </c>
      <c r="EX20" s="34">
        <v>4</v>
      </c>
      <c r="EY20" s="34">
        <v>1</v>
      </c>
      <c r="EZ20" s="34">
        <v>2</v>
      </c>
      <c r="FA20" s="34">
        <v>9</v>
      </c>
      <c r="FB20" s="34">
        <v>3</v>
      </c>
      <c r="FC20" s="34">
        <v>7</v>
      </c>
      <c r="FD20" s="34">
        <v>3</v>
      </c>
      <c r="FE20" s="34">
        <v>12</v>
      </c>
      <c r="FF20" s="34">
        <v>34</v>
      </c>
      <c r="FG20" s="34">
        <v>16</v>
      </c>
      <c r="FH20" s="34">
        <v>12</v>
      </c>
      <c r="FI20" s="34">
        <v>6</v>
      </c>
      <c r="FJ20" s="34">
        <v>12</v>
      </c>
      <c r="FK20" s="34">
        <v>21</v>
      </c>
      <c r="FL20" s="34">
        <v>2</v>
      </c>
      <c r="FM20" s="34">
        <v>33</v>
      </c>
      <c r="FN20" s="34">
        <v>19</v>
      </c>
      <c r="FO20" s="34">
        <v>11</v>
      </c>
      <c r="FP20" s="34">
        <v>25</v>
      </c>
      <c r="FQ20" s="34">
        <v>9</v>
      </c>
      <c r="FR20" s="34">
        <v>12</v>
      </c>
      <c r="FS20" s="34">
        <v>7</v>
      </c>
      <c r="FT20" s="34">
        <v>0</v>
      </c>
      <c r="FU20" s="34">
        <v>3</v>
      </c>
      <c r="FV20" s="34">
        <v>0</v>
      </c>
      <c r="FW20" s="34">
        <v>0</v>
      </c>
      <c r="FX20" s="34">
        <v>2</v>
      </c>
      <c r="FY20" s="34">
        <v>25</v>
      </c>
      <c r="FZ20" s="34">
        <v>26</v>
      </c>
      <c r="GA20" s="34">
        <v>0</v>
      </c>
      <c r="GB20" s="34">
        <v>0</v>
      </c>
      <c r="GC20" s="34">
        <v>11</v>
      </c>
      <c r="GD20" s="34">
        <v>13</v>
      </c>
      <c r="GE20" s="34">
        <v>0</v>
      </c>
      <c r="GF20" s="34">
        <v>4</v>
      </c>
      <c r="GG20" s="34">
        <v>21</v>
      </c>
      <c r="GH20" s="34">
        <v>1</v>
      </c>
      <c r="GI20" s="34">
        <v>3</v>
      </c>
      <c r="GJ20" s="34">
        <v>3</v>
      </c>
      <c r="GK20" s="34">
        <v>2</v>
      </c>
      <c r="GL20" s="34">
        <v>1</v>
      </c>
      <c r="GM20" s="34">
        <v>12</v>
      </c>
      <c r="GN20" s="34">
        <v>6</v>
      </c>
      <c r="GO20" s="34">
        <v>2</v>
      </c>
      <c r="GP20" s="34">
        <v>0</v>
      </c>
      <c r="GQ20" s="34">
        <v>14</v>
      </c>
      <c r="GR20" s="34">
        <v>3</v>
      </c>
      <c r="GS20" s="34">
        <v>0</v>
      </c>
      <c r="GT20" s="34">
        <v>1</v>
      </c>
      <c r="GU20" s="34">
        <v>1</v>
      </c>
      <c r="GV20" s="34">
        <v>2</v>
      </c>
      <c r="GW20" s="34">
        <v>4</v>
      </c>
      <c r="GX20" s="34">
        <v>12</v>
      </c>
      <c r="GY20" s="34">
        <v>3</v>
      </c>
      <c r="GZ20" s="34">
        <v>0</v>
      </c>
      <c r="HA20" s="34">
        <v>3</v>
      </c>
      <c r="HB20" s="34">
        <v>5</v>
      </c>
      <c r="HC20" s="34">
        <v>3</v>
      </c>
      <c r="HD20" s="34">
        <v>10</v>
      </c>
      <c r="HE20" s="34">
        <v>38</v>
      </c>
      <c r="HF20" s="34">
        <v>82</v>
      </c>
      <c r="HG20" s="34">
        <v>46</v>
      </c>
      <c r="HH20" s="34">
        <v>45</v>
      </c>
      <c r="HI20" s="34">
        <v>0</v>
      </c>
      <c r="HJ20" s="34">
        <v>10</v>
      </c>
      <c r="HK20" s="34">
        <v>1</v>
      </c>
      <c r="HL20" s="34">
        <v>2</v>
      </c>
      <c r="HM20" s="34">
        <v>0</v>
      </c>
      <c r="HN20" s="34">
        <v>5</v>
      </c>
      <c r="HO20" s="34">
        <v>1</v>
      </c>
      <c r="HP20" s="34">
        <v>4</v>
      </c>
      <c r="HQ20" s="34">
        <v>55</v>
      </c>
      <c r="HR20" s="34">
        <v>702</v>
      </c>
      <c r="HS20" s="34">
        <v>3</v>
      </c>
      <c r="HT20" s="34">
        <v>0</v>
      </c>
      <c r="HU20" s="34">
        <v>3</v>
      </c>
      <c r="HV20" s="34">
        <v>7</v>
      </c>
      <c r="HW20" s="34">
        <v>6</v>
      </c>
      <c r="HX20" s="34">
        <v>32</v>
      </c>
      <c r="HY20" s="34">
        <v>3</v>
      </c>
      <c r="HZ20" s="30">
        <v>19</v>
      </c>
      <c r="IA20" s="30">
        <v>14</v>
      </c>
      <c r="IB20" s="30">
        <v>13</v>
      </c>
      <c r="IC20" s="30">
        <v>22</v>
      </c>
      <c r="ID20" s="30">
        <v>16</v>
      </c>
      <c r="IE20" s="30">
        <v>6</v>
      </c>
      <c r="IF20" s="30">
        <v>21</v>
      </c>
      <c r="IG20" s="30">
        <v>1</v>
      </c>
      <c r="IH20" s="30">
        <v>7</v>
      </c>
      <c r="II20" s="30">
        <v>4</v>
      </c>
      <c r="IJ20" s="30">
        <v>5</v>
      </c>
      <c r="IK20" s="30">
        <v>7</v>
      </c>
      <c r="IL20" s="30">
        <v>2</v>
      </c>
      <c r="IM20" s="30">
        <v>10</v>
      </c>
      <c r="IN20" s="30">
        <v>0</v>
      </c>
      <c r="IO20" s="30">
        <v>2</v>
      </c>
      <c r="IP20" s="30">
        <v>11</v>
      </c>
      <c r="IQ20" s="30">
        <v>0</v>
      </c>
      <c r="IR20" s="30">
        <v>0</v>
      </c>
      <c r="IS20" s="30">
        <v>10</v>
      </c>
      <c r="IT20" s="30">
        <v>16</v>
      </c>
      <c r="IU20" s="30">
        <v>45</v>
      </c>
      <c r="IV20" s="30">
        <v>37</v>
      </c>
      <c r="IW20" s="30">
        <v>19</v>
      </c>
      <c r="IX20" s="30">
        <v>24</v>
      </c>
      <c r="IY20" s="30">
        <v>24</v>
      </c>
      <c r="IZ20" s="30">
        <v>4</v>
      </c>
      <c r="JA20" s="30">
        <v>0</v>
      </c>
      <c r="JB20" s="30">
        <v>5</v>
      </c>
      <c r="JC20" s="30">
        <v>56</v>
      </c>
      <c r="JD20" s="30">
        <v>12</v>
      </c>
      <c r="JE20" s="30">
        <v>3</v>
      </c>
      <c r="JF20" s="30">
        <v>19</v>
      </c>
      <c r="JG20" s="30">
        <v>36</v>
      </c>
      <c r="JH20" s="30">
        <v>25</v>
      </c>
      <c r="JI20" s="30">
        <v>9</v>
      </c>
      <c r="JJ20" s="30">
        <v>3</v>
      </c>
      <c r="JK20" s="30">
        <v>4</v>
      </c>
      <c r="JL20" s="30">
        <v>0</v>
      </c>
      <c r="JM20" s="30">
        <v>23</v>
      </c>
      <c r="JN20" s="30">
        <v>16</v>
      </c>
      <c r="JO20" s="30">
        <v>13</v>
      </c>
      <c r="JP20" s="30">
        <v>11</v>
      </c>
      <c r="JQ20" s="30">
        <v>21</v>
      </c>
      <c r="JR20" s="30">
        <v>12</v>
      </c>
      <c r="JS20" s="30">
        <v>22</v>
      </c>
      <c r="JT20" s="30">
        <v>31</v>
      </c>
      <c r="JU20" s="30">
        <v>2</v>
      </c>
      <c r="JV20" s="30">
        <v>8</v>
      </c>
      <c r="JW20" s="30">
        <v>2</v>
      </c>
      <c r="JX20" s="30">
        <v>9</v>
      </c>
      <c r="JY20" s="30">
        <v>5</v>
      </c>
      <c r="JZ20" s="30">
        <v>0</v>
      </c>
      <c r="KA20" s="30">
        <v>20</v>
      </c>
      <c r="KB20" s="30">
        <v>7</v>
      </c>
      <c r="KC20" s="30">
        <v>0</v>
      </c>
      <c r="KD20" s="30">
        <v>1</v>
      </c>
      <c r="KE20" s="30">
        <v>29</v>
      </c>
      <c r="KF20" s="30">
        <v>6</v>
      </c>
      <c r="KG20" s="30">
        <v>10</v>
      </c>
      <c r="KH20" s="30">
        <v>11</v>
      </c>
      <c r="KI20" s="30">
        <v>3</v>
      </c>
      <c r="KJ20" s="30">
        <v>30</v>
      </c>
      <c r="KK20" s="30">
        <v>0</v>
      </c>
      <c r="KL20" s="30">
        <v>18</v>
      </c>
      <c r="KM20" s="30">
        <v>22</v>
      </c>
      <c r="KN20" s="30">
        <v>28</v>
      </c>
      <c r="KO20" s="30">
        <v>27</v>
      </c>
      <c r="KP20" s="30">
        <v>33</v>
      </c>
      <c r="KQ20" s="30">
        <v>17</v>
      </c>
      <c r="KR20" s="30">
        <v>1</v>
      </c>
      <c r="KS20" s="30">
        <v>3</v>
      </c>
      <c r="KT20" s="30">
        <v>9</v>
      </c>
      <c r="KU20" s="30">
        <v>13</v>
      </c>
      <c r="KV20" s="30">
        <v>5</v>
      </c>
      <c r="KW20" s="30">
        <v>13</v>
      </c>
      <c r="KX20" s="30">
        <v>7</v>
      </c>
      <c r="KY20" s="30">
        <v>6</v>
      </c>
      <c r="KZ20" s="30">
        <v>149</v>
      </c>
      <c r="LA20" s="30">
        <v>221</v>
      </c>
      <c r="LB20" s="30">
        <v>7</v>
      </c>
      <c r="LC20" s="30">
        <v>1</v>
      </c>
      <c r="LD20" s="30">
        <v>20</v>
      </c>
      <c r="LE20" s="30">
        <v>2</v>
      </c>
      <c r="LF20" s="30">
        <v>9</v>
      </c>
      <c r="LG20" s="30">
        <v>2</v>
      </c>
      <c r="LH20" s="30">
        <v>15</v>
      </c>
      <c r="LI20" s="30">
        <v>18</v>
      </c>
      <c r="LJ20" s="30">
        <v>308</v>
      </c>
      <c r="LK20" s="30">
        <v>3</v>
      </c>
      <c r="LL20" s="30">
        <v>50</v>
      </c>
      <c r="LM20" s="30">
        <v>4</v>
      </c>
      <c r="LN20" s="30">
        <v>1</v>
      </c>
      <c r="LO20" s="30">
        <v>6</v>
      </c>
      <c r="LP20" s="30">
        <v>10</v>
      </c>
      <c r="LQ20" s="30">
        <v>3</v>
      </c>
      <c r="LR20" s="30">
        <v>26</v>
      </c>
      <c r="LS20" s="30">
        <v>4</v>
      </c>
      <c r="LT20" s="30">
        <v>110</v>
      </c>
      <c r="LU20" s="30">
        <v>18</v>
      </c>
      <c r="LV20" s="30">
        <v>0</v>
      </c>
      <c r="LW20" s="30">
        <v>26</v>
      </c>
      <c r="LX20" s="30">
        <v>5</v>
      </c>
      <c r="LY20" s="30">
        <v>4</v>
      </c>
      <c r="LZ20" s="30">
        <v>11</v>
      </c>
      <c r="MA20" s="30">
        <v>6</v>
      </c>
      <c r="MB20" s="30">
        <v>14</v>
      </c>
      <c r="MC20" s="30">
        <v>12</v>
      </c>
      <c r="MD20" s="30">
        <v>0</v>
      </c>
      <c r="ME20" s="30">
        <v>19</v>
      </c>
      <c r="MF20" s="30">
        <v>2</v>
      </c>
      <c r="MG20" s="30">
        <v>32</v>
      </c>
      <c r="MH20" s="30">
        <v>0</v>
      </c>
      <c r="MI20" s="30">
        <v>2</v>
      </c>
      <c r="MJ20" s="30">
        <v>4</v>
      </c>
      <c r="MK20" s="30">
        <v>12</v>
      </c>
      <c r="ML20" s="30">
        <v>13</v>
      </c>
      <c r="MM20" s="30">
        <v>1</v>
      </c>
      <c r="MN20" s="30">
        <v>0</v>
      </c>
      <c r="MO20" s="30">
        <v>82</v>
      </c>
      <c r="MP20" s="30">
        <v>0</v>
      </c>
      <c r="MQ20" s="30">
        <v>5</v>
      </c>
      <c r="MR20" s="30">
        <v>85</v>
      </c>
      <c r="MS20" s="30">
        <v>154</v>
      </c>
      <c r="MT20" s="30">
        <v>5</v>
      </c>
      <c r="MU20" s="30">
        <v>0</v>
      </c>
      <c r="MV20" s="30">
        <v>25</v>
      </c>
      <c r="MW20" s="30">
        <v>4</v>
      </c>
      <c r="MX20" s="30">
        <v>0</v>
      </c>
      <c r="MY20" s="30">
        <v>0</v>
      </c>
      <c r="MZ20" s="30">
        <v>50</v>
      </c>
      <c r="NA20" s="30">
        <v>3</v>
      </c>
      <c r="NB20" s="30">
        <v>2</v>
      </c>
      <c r="NC20" s="30">
        <v>13</v>
      </c>
      <c r="ND20" s="30">
        <v>1</v>
      </c>
      <c r="NE20" s="30">
        <v>50</v>
      </c>
      <c r="NF20" s="30">
        <v>85</v>
      </c>
      <c r="NG20" s="30">
        <v>145</v>
      </c>
      <c r="NH20" s="30">
        <v>0</v>
      </c>
      <c r="NI20" s="30">
        <v>0</v>
      </c>
      <c r="NJ20" s="30">
        <v>19</v>
      </c>
      <c r="NK20" s="30">
        <v>22</v>
      </c>
      <c r="NL20" s="30">
        <v>1</v>
      </c>
      <c r="NM20" s="30">
        <v>56</v>
      </c>
      <c r="NN20" s="30">
        <v>103</v>
      </c>
      <c r="NO20" s="30">
        <v>5</v>
      </c>
      <c r="NP20" s="30">
        <v>8</v>
      </c>
      <c r="NQ20" s="30">
        <v>1</v>
      </c>
      <c r="NR20" s="30">
        <v>1</v>
      </c>
    </row>
    <row r="21" spans="1:382" s="1" customFormat="1" ht="12.75" customHeight="1">
      <c r="A21" s="7" t="s">
        <v>252</v>
      </c>
      <c r="B21" s="10" t="s">
        <v>269</v>
      </c>
      <c r="C21" s="30">
        <v>436093</v>
      </c>
      <c r="D21" s="30">
        <f t="shared" si="0"/>
        <v>436093</v>
      </c>
      <c r="E21" s="34">
        <v>96</v>
      </c>
      <c r="F21" s="34">
        <v>479</v>
      </c>
      <c r="G21" s="34">
        <v>830</v>
      </c>
      <c r="H21" s="34">
        <v>1747</v>
      </c>
      <c r="I21" s="34">
        <v>190</v>
      </c>
      <c r="J21" s="34">
        <v>1457</v>
      </c>
      <c r="K21" s="34">
        <v>732</v>
      </c>
      <c r="L21" s="34">
        <v>123</v>
      </c>
      <c r="M21" s="34">
        <v>437</v>
      </c>
      <c r="N21" s="34">
        <v>106</v>
      </c>
      <c r="O21" s="34">
        <v>358</v>
      </c>
      <c r="P21" s="34">
        <v>312</v>
      </c>
      <c r="Q21" s="34">
        <v>231</v>
      </c>
      <c r="R21" s="34">
        <v>36</v>
      </c>
      <c r="S21" s="34">
        <v>3547</v>
      </c>
      <c r="T21" s="34">
        <v>450</v>
      </c>
      <c r="U21" s="34">
        <v>382</v>
      </c>
      <c r="V21" s="34">
        <v>400</v>
      </c>
      <c r="W21" s="34">
        <v>204</v>
      </c>
      <c r="X21" s="34">
        <v>1057</v>
      </c>
      <c r="Y21" s="34">
        <v>992</v>
      </c>
      <c r="Z21" s="34">
        <v>1995</v>
      </c>
      <c r="AA21" s="34">
        <v>999</v>
      </c>
      <c r="AB21" s="34">
        <v>311</v>
      </c>
      <c r="AC21" s="34">
        <v>101</v>
      </c>
      <c r="AD21" s="34">
        <v>7</v>
      </c>
      <c r="AE21" s="34">
        <v>138</v>
      </c>
      <c r="AF21" s="34">
        <v>1237</v>
      </c>
      <c r="AG21" s="34">
        <v>443</v>
      </c>
      <c r="AH21" s="34">
        <v>69</v>
      </c>
      <c r="AI21" s="34">
        <v>1443</v>
      </c>
      <c r="AJ21" s="34">
        <v>960</v>
      </c>
      <c r="AK21" s="34">
        <v>5247</v>
      </c>
      <c r="AL21" s="34">
        <v>1342</v>
      </c>
      <c r="AM21" s="34">
        <v>1665</v>
      </c>
      <c r="AN21" s="34">
        <v>921</v>
      </c>
      <c r="AO21" s="34">
        <v>792</v>
      </c>
      <c r="AP21" s="34">
        <v>2553</v>
      </c>
      <c r="AQ21" s="34">
        <v>1731</v>
      </c>
      <c r="AR21" s="34">
        <v>611</v>
      </c>
      <c r="AS21" s="34">
        <v>133</v>
      </c>
      <c r="AT21" s="34">
        <v>148</v>
      </c>
      <c r="AU21" s="34">
        <v>47</v>
      </c>
      <c r="AV21" s="34">
        <v>123</v>
      </c>
      <c r="AW21" s="34">
        <v>141</v>
      </c>
      <c r="AX21" s="34">
        <v>112</v>
      </c>
      <c r="AY21" s="34">
        <v>29</v>
      </c>
      <c r="AZ21" s="34">
        <v>655</v>
      </c>
      <c r="BA21" s="34">
        <v>341</v>
      </c>
      <c r="BB21" s="34">
        <v>1082</v>
      </c>
      <c r="BC21" s="34">
        <v>105</v>
      </c>
      <c r="BD21" s="34">
        <v>593</v>
      </c>
      <c r="BE21" s="34">
        <v>354</v>
      </c>
      <c r="BF21" s="34">
        <v>552</v>
      </c>
      <c r="BG21" s="34">
        <v>31</v>
      </c>
      <c r="BH21" s="34">
        <v>778</v>
      </c>
      <c r="BI21" s="34">
        <v>43</v>
      </c>
      <c r="BJ21" s="34">
        <v>65</v>
      </c>
      <c r="BK21" s="34">
        <v>155</v>
      </c>
      <c r="BL21" s="34">
        <v>2299</v>
      </c>
      <c r="BM21" s="34">
        <v>24</v>
      </c>
      <c r="BN21" s="34">
        <v>241</v>
      </c>
      <c r="BO21" s="34">
        <v>2592</v>
      </c>
      <c r="BP21" s="34">
        <v>564</v>
      </c>
      <c r="BQ21" s="34">
        <v>528</v>
      </c>
      <c r="BR21" s="34">
        <v>1231</v>
      </c>
      <c r="BS21" s="34">
        <v>80</v>
      </c>
      <c r="BT21" s="34">
        <v>67</v>
      </c>
      <c r="BU21" s="34">
        <v>93</v>
      </c>
      <c r="BV21" s="34">
        <v>1545</v>
      </c>
      <c r="BW21" s="34">
        <v>630</v>
      </c>
      <c r="BX21" s="34">
        <v>591</v>
      </c>
      <c r="BY21" s="34">
        <v>781</v>
      </c>
      <c r="BZ21" s="34">
        <v>2165</v>
      </c>
      <c r="CA21" s="34">
        <v>742</v>
      </c>
      <c r="CB21" s="34">
        <v>990</v>
      </c>
      <c r="CC21" s="34">
        <v>1002</v>
      </c>
      <c r="CD21" s="34">
        <v>855</v>
      </c>
      <c r="CE21" s="34">
        <v>460</v>
      </c>
      <c r="CF21" s="34">
        <v>209</v>
      </c>
      <c r="CG21" s="34">
        <v>557</v>
      </c>
      <c r="CH21" s="34">
        <v>432</v>
      </c>
      <c r="CI21" s="34">
        <v>72</v>
      </c>
      <c r="CJ21" s="34">
        <v>278</v>
      </c>
      <c r="CK21" s="34">
        <v>615</v>
      </c>
      <c r="CL21" s="34">
        <v>425</v>
      </c>
      <c r="CM21" s="34">
        <v>73</v>
      </c>
      <c r="CN21" s="34">
        <v>281</v>
      </c>
      <c r="CO21" s="34">
        <v>20</v>
      </c>
      <c r="CP21" s="34">
        <v>576</v>
      </c>
      <c r="CQ21" s="34">
        <v>483</v>
      </c>
      <c r="CR21" s="34">
        <v>152</v>
      </c>
      <c r="CS21" s="34">
        <v>893</v>
      </c>
      <c r="CT21" s="34">
        <v>1378</v>
      </c>
      <c r="CU21" s="34">
        <v>1717</v>
      </c>
      <c r="CV21" s="34">
        <v>360</v>
      </c>
      <c r="CW21" s="34">
        <v>179</v>
      </c>
      <c r="CX21" s="34">
        <v>135</v>
      </c>
      <c r="CY21" s="34">
        <v>64</v>
      </c>
      <c r="CZ21" s="34">
        <v>849</v>
      </c>
      <c r="DA21" s="34">
        <v>2649</v>
      </c>
      <c r="DB21" s="34">
        <v>1151</v>
      </c>
      <c r="DC21" s="34">
        <v>558</v>
      </c>
      <c r="DD21" s="34">
        <v>577</v>
      </c>
      <c r="DE21" s="34">
        <v>629</v>
      </c>
      <c r="DF21" s="34">
        <v>823</v>
      </c>
      <c r="DG21" s="34">
        <v>157</v>
      </c>
      <c r="DH21" s="34">
        <v>647</v>
      </c>
      <c r="DI21" s="34">
        <v>1443</v>
      </c>
      <c r="DJ21" s="34">
        <v>380</v>
      </c>
      <c r="DK21" s="34">
        <v>601</v>
      </c>
      <c r="DL21" s="34">
        <v>184</v>
      </c>
      <c r="DM21" s="34">
        <v>38</v>
      </c>
      <c r="DN21" s="34">
        <v>26</v>
      </c>
      <c r="DO21" s="34">
        <v>80</v>
      </c>
      <c r="DP21" s="34">
        <v>133</v>
      </c>
      <c r="DQ21" s="34">
        <v>93</v>
      </c>
      <c r="DR21" s="34">
        <v>3570</v>
      </c>
      <c r="DS21" s="34">
        <v>8073</v>
      </c>
      <c r="DT21" s="34">
        <v>2285</v>
      </c>
      <c r="DU21" s="34">
        <v>103</v>
      </c>
      <c r="DV21" s="34">
        <v>193</v>
      </c>
      <c r="DW21" s="34">
        <v>1451</v>
      </c>
      <c r="DX21" s="34">
        <v>717</v>
      </c>
      <c r="DY21" s="34">
        <v>107</v>
      </c>
      <c r="DZ21" s="34">
        <v>305</v>
      </c>
      <c r="EA21" s="34">
        <v>176</v>
      </c>
      <c r="EB21" s="34">
        <v>124</v>
      </c>
      <c r="EC21" s="34">
        <v>178</v>
      </c>
      <c r="ED21" s="34">
        <v>591</v>
      </c>
      <c r="EE21" s="34">
        <v>320</v>
      </c>
      <c r="EF21" s="34">
        <v>119</v>
      </c>
      <c r="EG21" s="34">
        <v>908</v>
      </c>
      <c r="EH21" s="34">
        <v>317</v>
      </c>
      <c r="EI21" s="34">
        <v>3307</v>
      </c>
      <c r="EJ21" s="34">
        <v>1592</v>
      </c>
      <c r="EK21" s="34">
        <v>4371</v>
      </c>
      <c r="EL21" s="34">
        <v>4113</v>
      </c>
      <c r="EM21" s="34">
        <v>653</v>
      </c>
      <c r="EN21" s="34">
        <v>57</v>
      </c>
      <c r="EO21" s="34">
        <v>1961</v>
      </c>
      <c r="EP21" s="34">
        <v>808</v>
      </c>
      <c r="EQ21" s="34">
        <v>1373</v>
      </c>
      <c r="ER21" s="34">
        <v>132</v>
      </c>
      <c r="ES21" s="34">
        <v>497</v>
      </c>
      <c r="ET21" s="34">
        <v>90</v>
      </c>
      <c r="EU21" s="34">
        <v>77</v>
      </c>
      <c r="EV21" s="34">
        <v>70</v>
      </c>
      <c r="EW21" s="34">
        <v>204</v>
      </c>
      <c r="EX21" s="34">
        <v>229</v>
      </c>
      <c r="EY21" s="34">
        <v>108</v>
      </c>
      <c r="EZ21" s="34">
        <v>330</v>
      </c>
      <c r="FA21" s="34">
        <v>247</v>
      </c>
      <c r="FB21" s="34">
        <v>165</v>
      </c>
      <c r="FC21" s="34">
        <v>479</v>
      </c>
      <c r="FD21" s="34">
        <v>130</v>
      </c>
      <c r="FE21" s="34">
        <v>1951</v>
      </c>
      <c r="FF21" s="34">
        <v>4638</v>
      </c>
      <c r="FG21" s="34">
        <v>3095</v>
      </c>
      <c r="FH21" s="34">
        <v>2692</v>
      </c>
      <c r="FI21" s="34">
        <v>1518</v>
      </c>
      <c r="FJ21" s="34">
        <v>2333</v>
      </c>
      <c r="FK21" s="34">
        <v>4789</v>
      </c>
      <c r="FL21" s="34">
        <v>1500</v>
      </c>
      <c r="FM21" s="34">
        <v>3856</v>
      </c>
      <c r="FN21" s="34">
        <v>1928</v>
      </c>
      <c r="FO21" s="34">
        <v>2345</v>
      </c>
      <c r="FP21" s="34">
        <v>2729</v>
      </c>
      <c r="FQ21" s="34">
        <v>2686</v>
      </c>
      <c r="FR21" s="34">
        <v>944</v>
      </c>
      <c r="FS21" s="34">
        <v>392</v>
      </c>
      <c r="FT21" s="34">
        <v>87</v>
      </c>
      <c r="FU21" s="34">
        <v>101</v>
      </c>
      <c r="FV21" s="34">
        <v>106</v>
      </c>
      <c r="FW21" s="34">
        <v>66</v>
      </c>
      <c r="FX21" s="34">
        <v>94</v>
      </c>
      <c r="FY21" s="34">
        <v>854</v>
      </c>
      <c r="FZ21" s="34">
        <v>685</v>
      </c>
      <c r="GA21" s="34">
        <v>88</v>
      </c>
      <c r="GB21" s="34">
        <v>130</v>
      </c>
      <c r="GC21" s="34">
        <v>560</v>
      </c>
      <c r="GD21" s="34">
        <v>953</v>
      </c>
      <c r="GE21" s="34">
        <v>107</v>
      </c>
      <c r="GF21" s="34">
        <v>335</v>
      </c>
      <c r="GG21" s="34">
        <v>1935</v>
      </c>
      <c r="GH21" s="34">
        <v>74</v>
      </c>
      <c r="GI21" s="34">
        <v>134</v>
      </c>
      <c r="GJ21" s="34">
        <v>81</v>
      </c>
      <c r="GK21" s="34">
        <v>151</v>
      </c>
      <c r="GL21" s="34">
        <v>245</v>
      </c>
      <c r="GM21" s="34">
        <v>757</v>
      </c>
      <c r="GN21" s="34">
        <v>202</v>
      </c>
      <c r="GO21" s="34">
        <v>176</v>
      </c>
      <c r="GP21" s="34">
        <v>87</v>
      </c>
      <c r="GQ21" s="34">
        <v>1174</v>
      </c>
      <c r="GR21" s="34">
        <v>370</v>
      </c>
      <c r="GS21" s="34">
        <v>54</v>
      </c>
      <c r="GT21" s="34">
        <v>100</v>
      </c>
      <c r="GU21" s="34">
        <v>68</v>
      </c>
      <c r="GV21" s="34">
        <v>91</v>
      </c>
      <c r="GW21" s="34">
        <v>71</v>
      </c>
      <c r="GX21" s="34">
        <v>507</v>
      </c>
      <c r="GY21" s="34">
        <v>533</v>
      </c>
      <c r="GZ21" s="34">
        <v>588</v>
      </c>
      <c r="HA21" s="34">
        <v>334</v>
      </c>
      <c r="HB21" s="34">
        <v>320</v>
      </c>
      <c r="HC21" s="34">
        <v>259</v>
      </c>
      <c r="HD21" s="34">
        <v>4210</v>
      </c>
      <c r="HE21" s="34">
        <v>2299</v>
      </c>
      <c r="HF21" s="34">
        <v>4413</v>
      </c>
      <c r="HG21" s="34">
        <v>2469</v>
      </c>
      <c r="HH21" s="34">
        <v>1408</v>
      </c>
      <c r="HI21" s="34">
        <v>3322</v>
      </c>
      <c r="HJ21" s="34">
        <v>1590</v>
      </c>
      <c r="HK21" s="34">
        <v>74</v>
      </c>
      <c r="HL21" s="34">
        <v>359</v>
      </c>
      <c r="HM21" s="34">
        <v>108</v>
      </c>
      <c r="HN21" s="34">
        <v>264</v>
      </c>
      <c r="HO21" s="34">
        <v>296</v>
      </c>
      <c r="HP21" s="34">
        <v>673</v>
      </c>
      <c r="HQ21" s="34">
        <v>2935</v>
      </c>
      <c r="HR21" s="34">
        <v>19009</v>
      </c>
      <c r="HS21" s="34">
        <v>524</v>
      </c>
      <c r="HT21" s="34">
        <v>40</v>
      </c>
      <c r="HU21" s="34">
        <v>853</v>
      </c>
      <c r="HV21" s="34">
        <v>1039</v>
      </c>
      <c r="HW21" s="34">
        <v>269</v>
      </c>
      <c r="HX21" s="34">
        <v>2939</v>
      </c>
      <c r="HY21" s="34">
        <v>682</v>
      </c>
      <c r="HZ21" s="30">
        <v>2362</v>
      </c>
      <c r="IA21" s="30">
        <v>1872</v>
      </c>
      <c r="IB21" s="30">
        <v>1975</v>
      </c>
      <c r="IC21" s="30">
        <v>2813</v>
      </c>
      <c r="ID21" s="30">
        <v>1125</v>
      </c>
      <c r="IE21" s="30">
        <v>489</v>
      </c>
      <c r="IF21" s="30">
        <v>1850</v>
      </c>
      <c r="IG21" s="30">
        <v>656</v>
      </c>
      <c r="IH21" s="30">
        <v>1678</v>
      </c>
      <c r="II21" s="30">
        <v>548</v>
      </c>
      <c r="IJ21" s="30">
        <v>911</v>
      </c>
      <c r="IK21" s="30">
        <v>1014</v>
      </c>
      <c r="IL21" s="30">
        <v>658</v>
      </c>
      <c r="IM21" s="30">
        <v>2312</v>
      </c>
      <c r="IN21" s="30">
        <v>80</v>
      </c>
      <c r="IO21" s="30">
        <v>104</v>
      </c>
      <c r="IP21" s="30">
        <v>567</v>
      </c>
      <c r="IQ21" s="30">
        <v>31</v>
      </c>
      <c r="IR21" s="30">
        <v>100</v>
      </c>
      <c r="IS21" s="30">
        <v>693</v>
      </c>
      <c r="IT21" s="30">
        <v>580</v>
      </c>
      <c r="IU21" s="30">
        <v>3158</v>
      </c>
      <c r="IV21" s="30">
        <v>2937</v>
      </c>
      <c r="IW21" s="30">
        <v>2198</v>
      </c>
      <c r="IX21" s="30">
        <v>1678</v>
      </c>
      <c r="IY21" s="30">
        <v>1471</v>
      </c>
      <c r="IZ21" s="30">
        <v>255</v>
      </c>
      <c r="JA21" s="30">
        <v>31</v>
      </c>
      <c r="JB21" s="30">
        <v>372</v>
      </c>
      <c r="JC21" s="30">
        <v>3519</v>
      </c>
      <c r="JD21" s="30">
        <v>1366</v>
      </c>
      <c r="JE21" s="30">
        <v>181</v>
      </c>
      <c r="JF21" s="30">
        <v>731</v>
      </c>
      <c r="JG21" s="30">
        <v>1915</v>
      </c>
      <c r="JH21" s="30">
        <v>1189</v>
      </c>
      <c r="JI21" s="30">
        <v>324</v>
      </c>
      <c r="JJ21" s="30">
        <v>134</v>
      </c>
      <c r="JK21" s="30">
        <v>114</v>
      </c>
      <c r="JL21" s="30">
        <v>21</v>
      </c>
      <c r="JM21" s="30">
        <v>2480</v>
      </c>
      <c r="JN21" s="30">
        <v>2551</v>
      </c>
      <c r="JO21" s="30">
        <v>3608</v>
      </c>
      <c r="JP21" s="30">
        <v>1482</v>
      </c>
      <c r="JQ21" s="30">
        <v>2968</v>
      </c>
      <c r="JR21" s="30">
        <v>2792</v>
      </c>
      <c r="JS21" s="30">
        <v>4329</v>
      </c>
      <c r="JT21" s="30">
        <v>5037</v>
      </c>
      <c r="JU21" s="30">
        <v>199</v>
      </c>
      <c r="JV21" s="30">
        <v>285</v>
      </c>
      <c r="JW21" s="30">
        <v>125</v>
      </c>
      <c r="JX21" s="30">
        <v>792</v>
      </c>
      <c r="JY21" s="30">
        <v>426</v>
      </c>
      <c r="JZ21" s="30">
        <v>33</v>
      </c>
      <c r="KA21" s="30">
        <v>669</v>
      </c>
      <c r="KB21" s="30">
        <v>179</v>
      </c>
      <c r="KC21" s="30">
        <v>264</v>
      </c>
      <c r="KD21" s="30">
        <v>110</v>
      </c>
      <c r="KE21" s="30">
        <v>1782</v>
      </c>
      <c r="KF21" s="30">
        <v>490</v>
      </c>
      <c r="KG21" s="30">
        <v>471</v>
      </c>
      <c r="KH21" s="30">
        <v>1060</v>
      </c>
      <c r="KI21" s="30">
        <v>952</v>
      </c>
      <c r="KJ21" s="30">
        <v>2251</v>
      </c>
      <c r="KK21" s="30">
        <v>687</v>
      </c>
      <c r="KL21" s="30">
        <v>1800</v>
      </c>
      <c r="KM21" s="30">
        <v>1512</v>
      </c>
      <c r="KN21" s="30">
        <v>1744</v>
      </c>
      <c r="KO21" s="30">
        <v>1592</v>
      </c>
      <c r="KP21" s="30">
        <v>1901</v>
      </c>
      <c r="KQ21" s="30">
        <v>1036</v>
      </c>
      <c r="KR21" s="30">
        <v>112</v>
      </c>
      <c r="KS21" s="30">
        <v>454</v>
      </c>
      <c r="KT21" s="30">
        <v>217</v>
      </c>
      <c r="KU21" s="30">
        <v>641</v>
      </c>
      <c r="KV21" s="30">
        <v>300</v>
      </c>
      <c r="KW21" s="30">
        <v>1161</v>
      </c>
      <c r="KX21" s="30">
        <v>995</v>
      </c>
      <c r="KY21" s="30">
        <v>585</v>
      </c>
      <c r="KZ21" s="30">
        <v>14298</v>
      </c>
      <c r="LA21" s="30">
        <v>13337</v>
      </c>
      <c r="LB21" s="30">
        <v>921</v>
      </c>
      <c r="LC21" s="30">
        <v>20</v>
      </c>
      <c r="LD21" s="30">
        <v>680</v>
      </c>
      <c r="LE21" s="30">
        <v>24</v>
      </c>
      <c r="LF21" s="30">
        <v>1197</v>
      </c>
      <c r="LG21" s="30">
        <v>94</v>
      </c>
      <c r="LH21" s="30">
        <v>631</v>
      </c>
      <c r="LI21" s="30">
        <v>4191</v>
      </c>
      <c r="LJ21" s="30">
        <v>15703</v>
      </c>
      <c r="LK21" s="30">
        <v>553</v>
      </c>
      <c r="LL21" s="30">
        <v>6066</v>
      </c>
      <c r="LM21" s="30">
        <v>678</v>
      </c>
      <c r="LN21" s="30">
        <v>427</v>
      </c>
      <c r="LO21" s="30">
        <v>981</v>
      </c>
      <c r="LP21" s="30">
        <v>500</v>
      </c>
      <c r="LQ21" s="30">
        <v>503</v>
      </c>
      <c r="LR21" s="30">
        <v>567</v>
      </c>
      <c r="LS21" s="30">
        <v>362</v>
      </c>
      <c r="LT21" s="30">
        <v>2492</v>
      </c>
      <c r="LU21" s="30">
        <v>2513</v>
      </c>
      <c r="LV21" s="30">
        <v>930</v>
      </c>
      <c r="LW21" s="30">
        <v>2745</v>
      </c>
      <c r="LX21" s="30">
        <v>743</v>
      </c>
      <c r="LY21" s="30">
        <v>867</v>
      </c>
      <c r="LZ21" s="30">
        <v>1699</v>
      </c>
      <c r="MA21" s="30">
        <v>946</v>
      </c>
      <c r="MB21" s="30">
        <v>1291</v>
      </c>
      <c r="MC21" s="30">
        <v>475</v>
      </c>
      <c r="MD21" s="30">
        <v>23</v>
      </c>
      <c r="ME21" s="30">
        <v>446</v>
      </c>
      <c r="MF21" s="30">
        <v>230</v>
      </c>
      <c r="MG21" s="30">
        <v>2215</v>
      </c>
      <c r="MH21" s="30">
        <v>92</v>
      </c>
      <c r="MI21" s="30">
        <v>1149</v>
      </c>
      <c r="MJ21" s="30">
        <v>2038</v>
      </c>
      <c r="MK21" s="30">
        <v>2043</v>
      </c>
      <c r="ML21" s="30">
        <v>1811</v>
      </c>
      <c r="MM21" s="30">
        <v>58</v>
      </c>
      <c r="MN21" s="30">
        <v>91</v>
      </c>
      <c r="MO21" s="30">
        <v>3744</v>
      </c>
      <c r="MP21" s="30">
        <v>46</v>
      </c>
      <c r="MQ21" s="30">
        <v>200</v>
      </c>
      <c r="MR21" s="30">
        <v>1669</v>
      </c>
      <c r="MS21" s="30">
        <v>2183</v>
      </c>
      <c r="MT21" s="30">
        <v>338</v>
      </c>
      <c r="MU21" s="30">
        <v>124</v>
      </c>
      <c r="MV21" s="30">
        <v>1500</v>
      </c>
      <c r="MW21" s="30">
        <v>181</v>
      </c>
      <c r="MX21" s="30">
        <v>23</v>
      </c>
      <c r="MY21" s="30">
        <v>476</v>
      </c>
      <c r="MZ21" s="30">
        <v>2563</v>
      </c>
      <c r="NA21" s="30">
        <v>1383</v>
      </c>
      <c r="NB21" s="30">
        <v>257</v>
      </c>
      <c r="NC21" s="30">
        <v>766</v>
      </c>
      <c r="ND21" s="30">
        <v>36</v>
      </c>
      <c r="NE21" s="30">
        <v>2967</v>
      </c>
      <c r="NF21" s="30">
        <v>3752</v>
      </c>
      <c r="NG21" s="30">
        <v>2014</v>
      </c>
      <c r="NH21" s="30">
        <v>25</v>
      </c>
      <c r="NI21" s="30">
        <v>60</v>
      </c>
      <c r="NJ21" s="30">
        <v>2261</v>
      </c>
      <c r="NK21" s="30">
        <v>2926</v>
      </c>
      <c r="NL21" s="30">
        <v>87</v>
      </c>
      <c r="NM21" s="30">
        <v>2699</v>
      </c>
      <c r="NN21" s="30">
        <v>1489</v>
      </c>
      <c r="NO21" s="30">
        <v>994</v>
      </c>
      <c r="NP21" s="30">
        <v>463</v>
      </c>
      <c r="NQ21" s="30">
        <v>112</v>
      </c>
      <c r="NR21" s="30">
        <v>248</v>
      </c>
    </row>
    <row r="22" spans="1:382" s="1" customFormat="1" ht="12.75" customHeight="1">
      <c r="A22" s="7" t="s">
        <v>256</v>
      </c>
      <c r="B22" s="10" t="s">
        <v>270</v>
      </c>
      <c r="C22" s="30">
        <v>4995</v>
      </c>
      <c r="D22" s="30">
        <f t="shared" si="0"/>
        <v>4995</v>
      </c>
      <c r="E22" s="34">
        <v>10</v>
      </c>
      <c r="F22" s="34">
        <v>10</v>
      </c>
      <c r="G22" s="34">
        <v>10</v>
      </c>
      <c r="H22" s="34">
        <v>10</v>
      </c>
      <c r="I22" s="34">
        <v>10</v>
      </c>
      <c r="J22" s="34">
        <v>6</v>
      </c>
      <c r="K22" s="34">
        <v>14</v>
      </c>
      <c r="L22" s="34">
        <v>5</v>
      </c>
      <c r="M22" s="34">
        <v>5</v>
      </c>
      <c r="N22" s="34">
        <v>5</v>
      </c>
      <c r="O22" s="34">
        <v>5</v>
      </c>
      <c r="P22" s="34">
        <v>5</v>
      </c>
      <c r="Q22" s="34">
        <v>5</v>
      </c>
      <c r="R22" s="34">
        <v>5</v>
      </c>
      <c r="S22" s="34">
        <v>10</v>
      </c>
      <c r="T22" s="34">
        <v>20</v>
      </c>
      <c r="U22" s="34">
        <v>25</v>
      </c>
      <c r="V22" s="34">
        <v>25</v>
      </c>
      <c r="W22" s="34">
        <v>25</v>
      </c>
      <c r="X22" s="34">
        <v>10</v>
      </c>
      <c r="Y22" s="34">
        <v>20</v>
      </c>
      <c r="Z22" s="34">
        <v>20</v>
      </c>
      <c r="AA22" s="34">
        <v>20</v>
      </c>
      <c r="AB22" s="34">
        <v>25</v>
      </c>
      <c r="AC22" s="34">
        <v>3</v>
      </c>
      <c r="AD22" s="34">
        <v>2</v>
      </c>
      <c r="AE22" s="34">
        <v>5</v>
      </c>
      <c r="AF22" s="34">
        <v>10</v>
      </c>
      <c r="AG22" s="34">
        <v>10</v>
      </c>
      <c r="AH22" s="34">
        <v>5</v>
      </c>
      <c r="AI22" s="34">
        <v>40</v>
      </c>
      <c r="AJ22" s="34">
        <v>20</v>
      </c>
      <c r="AK22" s="34">
        <v>30</v>
      </c>
      <c r="AL22" s="34">
        <v>20</v>
      </c>
      <c r="AM22" s="34">
        <v>20</v>
      </c>
      <c r="AN22" s="34">
        <v>20</v>
      </c>
      <c r="AO22" s="34">
        <v>40</v>
      </c>
      <c r="AP22" s="34">
        <v>40</v>
      </c>
      <c r="AQ22" s="34">
        <v>30</v>
      </c>
      <c r="AR22" s="34">
        <v>30</v>
      </c>
      <c r="AS22" s="34">
        <v>5</v>
      </c>
      <c r="AT22" s="34">
        <v>5</v>
      </c>
      <c r="AU22" s="34">
        <v>5</v>
      </c>
      <c r="AV22" s="34">
        <v>5</v>
      </c>
      <c r="AW22" s="34">
        <v>5</v>
      </c>
      <c r="AX22" s="34">
        <v>5</v>
      </c>
      <c r="AY22" s="34">
        <v>3</v>
      </c>
      <c r="AZ22" s="34">
        <v>10</v>
      </c>
      <c r="BA22" s="34">
        <v>10</v>
      </c>
      <c r="BB22" s="34">
        <v>10</v>
      </c>
      <c r="BC22" s="34">
        <v>10</v>
      </c>
      <c r="BD22" s="34">
        <v>5</v>
      </c>
      <c r="BE22" s="34">
        <v>5</v>
      </c>
      <c r="BF22" s="34">
        <v>5</v>
      </c>
      <c r="BG22" s="34">
        <v>5</v>
      </c>
      <c r="BH22" s="34">
        <v>5</v>
      </c>
      <c r="BI22" s="34">
        <v>5</v>
      </c>
      <c r="BJ22" s="34">
        <v>5</v>
      </c>
      <c r="BK22" s="34">
        <v>5</v>
      </c>
      <c r="BL22" s="34">
        <v>10</v>
      </c>
      <c r="BM22" s="34">
        <v>3</v>
      </c>
      <c r="BN22" s="34">
        <v>5</v>
      </c>
      <c r="BO22" s="34">
        <v>30</v>
      </c>
      <c r="BP22" s="34">
        <v>5</v>
      </c>
      <c r="BQ22" s="34">
        <v>3</v>
      </c>
      <c r="BR22" s="34">
        <v>15</v>
      </c>
      <c r="BS22" s="34">
        <v>10</v>
      </c>
      <c r="BT22" s="34">
        <v>5</v>
      </c>
      <c r="BU22" s="34">
        <v>5</v>
      </c>
      <c r="BV22" s="34">
        <v>40</v>
      </c>
      <c r="BW22" s="34">
        <v>20</v>
      </c>
      <c r="BX22" s="34">
        <v>20</v>
      </c>
      <c r="BY22" s="34">
        <v>20</v>
      </c>
      <c r="BZ22" s="34">
        <v>40</v>
      </c>
      <c r="CA22" s="34">
        <v>20</v>
      </c>
      <c r="CB22" s="34">
        <v>25</v>
      </c>
      <c r="CC22" s="34">
        <v>20</v>
      </c>
      <c r="CD22" s="34">
        <v>20</v>
      </c>
      <c r="CE22" s="34">
        <v>20</v>
      </c>
      <c r="CF22" s="34">
        <v>20</v>
      </c>
      <c r="CG22" s="34">
        <v>10</v>
      </c>
      <c r="CH22" s="34">
        <v>10</v>
      </c>
      <c r="CI22" s="34">
        <v>10</v>
      </c>
      <c r="CJ22" s="34">
        <v>10</v>
      </c>
      <c r="CK22" s="34">
        <v>5</v>
      </c>
      <c r="CL22" s="34">
        <v>5</v>
      </c>
      <c r="CM22" s="34">
        <v>4</v>
      </c>
      <c r="CN22" s="34">
        <v>5</v>
      </c>
      <c r="CO22" s="34">
        <v>5</v>
      </c>
      <c r="CP22" s="34">
        <v>5</v>
      </c>
      <c r="CQ22" s="34">
        <v>5</v>
      </c>
      <c r="CR22" s="34">
        <v>5</v>
      </c>
      <c r="CS22" s="34">
        <v>4</v>
      </c>
      <c r="CT22" s="34">
        <v>10</v>
      </c>
      <c r="CU22" s="34">
        <v>10</v>
      </c>
      <c r="CV22" s="34">
        <v>5</v>
      </c>
      <c r="CW22" s="34">
        <v>5</v>
      </c>
      <c r="CX22" s="34">
        <v>5</v>
      </c>
      <c r="CY22" s="34">
        <v>5</v>
      </c>
      <c r="CZ22" s="34">
        <v>20</v>
      </c>
      <c r="DA22" s="34">
        <v>20</v>
      </c>
      <c r="DB22" s="34">
        <v>20</v>
      </c>
      <c r="DC22" s="34">
        <v>20</v>
      </c>
      <c r="DD22" s="34">
        <v>20</v>
      </c>
      <c r="DE22" s="34">
        <v>20</v>
      </c>
      <c r="DF22" s="34">
        <v>20</v>
      </c>
      <c r="DG22" s="34">
        <v>20</v>
      </c>
      <c r="DH22" s="34">
        <v>30</v>
      </c>
      <c r="DI22" s="34">
        <v>30</v>
      </c>
      <c r="DJ22" s="34">
        <v>10</v>
      </c>
      <c r="DK22" s="34">
        <v>10</v>
      </c>
      <c r="DL22" s="34">
        <v>3</v>
      </c>
      <c r="DM22" s="34">
        <v>5</v>
      </c>
      <c r="DN22" s="34">
        <v>5</v>
      </c>
      <c r="DO22" s="34">
        <v>3</v>
      </c>
      <c r="DP22" s="34">
        <v>5</v>
      </c>
      <c r="DQ22" s="34">
        <v>5</v>
      </c>
      <c r="DR22" s="34">
        <v>10</v>
      </c>
      <c r="DS22" s="34">
        <v>35</v>
      </c>
      <c r="DT22" s="34">
        <v>10</v>
      </c>
      <c r="DU22" s="34">
        <v>5</v>
      </c>
      <c r="DV22" s="34">
        <v>5</v>
      </c>
      <c r="DW22" s="34">
        <v>7</v>
      </c>
      <c r="DX22" s="34">
        <v>7</v>
      </c>
      <c r="DY22" s="34">
        <v>7</v>
      </c>
      <c r="DZ22" s="34">
        <v>7</v>
      </c>
      <c r="EA22" s="34">
        <v>5</v>
      </c>
      <c r="EB22" s="34">
        <v>5</v>
      </c>
      <c r="EC22" s="34">
        <v>5</v>
      </c>
      <c r="ED22" s="34">
        <v>10</v>
      </c>
      <c r="EE22" s="34">
        <v>5</v>
      </c>
      <c r="EF22" s="34">
        <v>5</v>
      </c>
      <c r="EG22" s="34">
        <v>5</v>
      </c>
      <c r="EH22" s="34">
        <v>5</v>
      </c>
      <c r="EI22" s="34">
        <v>10</v>
      </c>
      <c r="EJ22" s="34">
        <v>10</v>
      </c>
      <c r="EK22" s="34">
        <v>70</v>
      </c>
      <c r="EL22" s="34">
        <v>40</v>
      </c>
      <c r="EM22" s="34">
        <v>5</v>
      </c>
      <c r="EN22" s="34">
        <v>5</v>
      </c>
      <c r="EO22" s="34">
        <v>20</v>
      </c>
      <c r="EP22" s="34">
        <v>5</v>
      </c>
      <c r="EQ22" s="34">
        <v>20</v>
      </c>
      <c r="ER22" s="34">
        <v>5</v>
      </c>
      <c r="ES22" s="34">
        <v>5</v>
      </c>
      <c r="ET22" s="34">
        <v>5</v>
      </c>
      <c r="EU22" s="34">
        <v>5</v>
      </c>
      <c r="EV22" s="34">
        <v>5</v>
      </c>
      <c r="EW22" s="34">
        <v>5</v>
      </c>
      <c r="EX22" s="34">
        <v>5</v>
      </c>
      <c r="EY22" s="34">
        <v>0</v>
      </c>
      <c r="EZ22" s="34">
        <v>5</v>
      </c>
      <c r="FA22" s="34">
        <v>5</v>
      </c>
      <c r="FB22" s="34">
        <v>5</v>
      </c>
      <c r="FC22" s="34">
        <v>0</v>
      </c>
      <c r="FD22" s="34">
        <v>5</v>
      </c>
      <c r="FE22" s="34">
        <v>30</v>
      </c>
      <c r="FF22" s="34">
        <v>20</v>
      </c>
      <c r="FG22" s="34">
        <v>20</v>
      </c>
      <c r="FH22" s="34">
        <v>15</v>
      </c>
      <c r="FI22" s="34">
        <v>15</v>
      </c>
      <c r="FJ22" s="34">
        <v>15</v>
      </c>
      <c r="FK22" s="34">
        <v>50</v>
      </c>
      <c r="FL22" s="34">
        <v>30</v>
      </c>
      <c r="FM22" s="34">
        <v>15</v>
      </c>
      <c r="FN22" s="34">
        <v>15</v>
      </c>
      <c r="FO22" s="34">
        <v>15</v>
      </c>
      <c r="FP22" s="34">
        <v>15</v>
      </c>
      <c r="FQ22" s="34">
        <v>15</v>
      </c>
      <c r="FR22" s="34">
        <v>5</v>
      </c>
      <c r="FS22" s="34">
        <v>5</v>
      </c>
      <c r="FT22" s="34">
        <v>5</v>
      </c>
      <c r="FU22" s="34">
        <v>5</v>
      </c>
      <c r="FV22" s="34">
        <v>5</v>
      </c>
      <c r="FW22" s="34">
        <v>5</v>
      </c>
      <c r="FX22" s="34">
        <v>5</v>
      </c>
      <c r="FY22" s="34">
        <v>5</v>
      </c>
      <c r="FZ22" s="34">
        <v>5</v>
      </c>
      <c r="GA22" s="34">
        <v>5</v>
      </c>
      <c r="GB22" s="34">
        <v>5</v>
      </c>
      <c r="GC22" s="34">
        <v>5</v>
      </c>
      <c r="GD22" s="34">
        <v>10</v>
      </c>
      <c r="GE22" s="34">
        <v>5</v>
      </c>
      <c r="GF22" s="34">
        <v>5</v>
      </c>
      <c r="GG22" s="34">
        <v>5</v>
      </c>
      <c r="GH22" s="34">
        <v>3</v>
      </c>
      <c r="GI22" s="34">
        <v>5</v>
      </c>
      <c r="GJ22" s="34">
        <v>5</v>
      </c>
      <c r="GK22" s="34">
        <v>5</v>
      </c>
      <c r="GL22" s="34">
        <v>5</v>
      </c>
      <c r="GM22" s="34">
        <v>25</v>
      </c>
      <c r="GN22" s="34">
        <v>25</v>
      </c>
      <c r="GO22" s="34">
        <v>25</v>
      </c>
      <c r="GP22" s="34">
        <v>25</v>
      </c>
      <c r="GQ22" s="34">
        <v>10</v>
      </c>
      <c r="GR22" s="34">
        <v>5</v>
      </c>
      <c r="GS22" s="34">
        <v>5</v>
      </c>
      <c r="GT22" s="34">
        <v>5</v>
      </c>
      <c r="GU22" s="34">
        <v>5</v>
      </c>
      <c r="GV22" s="34">
        <v>5</v>
      </c>
      <c r="GW22" s="34">
        <v>5</v>
      </c>
      <c r="GX22" s="34">
        <v>5</v>
      </c>
      <c r="GY22" s="34">
        <v>10</v>
      </c>
      <c r="GZ22" s="34">
        <v>10</v>
      </c>
      <c r="HA22" s="34">
        <v>5</v>
      </c>
      <c r="HB22" s="34">
        <v>5</v>
      </c>
      <c r="HC22" s="34">
        <v>5</v>
      </c>
      <c r="HD22" s="34">
        <v>40</v>
      </c>
      <c r="HE22" s="34">
        <v>40</v>
      </c>
      <c r="HF22" s="34">
        <v>40</v>
      </c>
      <c r="HG22" s="34">
        <v>40</v>
      </c>
      <c r="HH22" s="34">
        <v>10</v>
      </c>
      <c r="HI22" s="34">
        <v>15</v>
      </c>
      <c r="HJ22" s="34">
        <v>5</v>
      </c>
      <c r="HK22" s="34">
        <v>5</v>
      </c>
      <c r="HL22" s="34">
        <v>5</v>
      </c>
      <c r="HM22" s="34">
        <v>3</v>
      </c>
      <c r="HN22" s="34">
        <v>3</v>
      </c>
      <c r="HO22" s="34">
        <v>3</v>
      </c>
      <c r="HP22" s="34">
        <v>5</v>
      </c>
      <c r="HQ22" s="34">
        <v>11</v>
      </c>
      <c r="HR22" s="34">
        <v>20</v>
      </c>
      <c r="HS22" s="34">
        <v>10</v>
      </c>
      <c r="HT22" s="34">
        <v>5</v>
      </c>
      <c r="HU22" s="34">
        <v>5</v>
      </c>
      <c r="HV22" s="34">
        <v>10</v>
      </c>
      <c r="HW22" s="34">
        <v>5</v>
      </c>
      <c r="HX22" s="34">
        <v>15</v>
      </c>
      <c r="HY22" s="34">
        <v>10</v>
      </c>
      <c r="HZ22" s="30">
        <v>10</v>
      </c>
      <c r="IA22" s="30">
        <v>15</v>
      </c>
      <c r="IB22" s="30">
        <v>15</v>
      </c>
      <c r="IC22" s="30">
        <v>15</v>
      </c>
      <c r="ID22" s="30">
        <v>15</v>
      </c>
      <c r="IE22" s="30">
        <v>15</v>
      </c>
      <c r="IF22" s="30">
        <v>15</v>
      </c>
      <c r="IG22" s="30">
        <v>15</v>
      </c>
      <c r="IH22" s="30">
        <v>15</v>
      </c>
      <c r="II22" s="30">
        <v>15</v>
      </c>
      <c r="IJ22" s="30">
        <v>15</v>
      </c>
      <c r="IK22" s="30">
        <v>15</v>
      </c>
      <c r="IL22" s="30">
        <v>15</v>
      </c>
      <c r="IM22" s="30">
        <v>5</v>
      </c>
      <c r="IN22" s="30">
        <v>5</v>
      </c>
      <c r="IO22" s="30">
        <v>10</v>
      </c>
      <c r="IP22" s="30">
        <v>10</v>
      </c>
      <c r="IQ22" s="30">
        <v>10</v>
      </c>
      <c r="IR22" s="30">
        <v>5</v>
      </c>
      <c r="IS22" s="30">
        <v>10</v>
      </c>
      <c r="IT22" s="30">
        <v>10</v>
      </c>
      <c r="IU22" s="30">
        <v>50</v>
      </c>
      <c r="IV22" s="30">
        <v>75</v>
      </c>
      <c r="IW22" s="30">
        <v>80</v>
      </c>
      <c r="IX22" s="30">
        <v>75</v>
      </c>
      <c r="IY22" s="30">
        <v>75</v>
      </c>
      <c r="IZ22" s="30">
        <v>5</v>
      </c>
      <c r="JA22" s="30">
        <v>3</v>
      </c>
      <c r="JB22" s="30">
        <v>5</v>
      </c>
      <c r="JC22" s="30">
        <v>10</v>
      </c>
      <c r="JD22" s="30">
        <v>10</v>
      </c>
      <c r="JE22" s="30">
        <v>5</v>
      </c>
      <c r="JF22" s="30">
        <v>10</v>
      </c>
      <c r="JG22" s="30">
        <v>10</v>
      </c>
      <c r="JH22" s="30">
        <v>5</v>
      </c>
      <c r="JI22" s="30">
        <v>5</v>
      </c>
      <c r="JJ22" s="30">
        <v>5</v>
      </c>
      <c r="JK22" s="30">
        <v>3</v>
      </c>
      <c r="JL22" s="30">
        <v>3</v>
      </c>
      <c r="JM22" s="30">
        <v>25</v>
      </c>
      <c r="JN22" s="30">
        <v>15</v>
      </c>
      <c r="JO22" s="30">
        <v>15</v>
      </c>
      <c r="JP22" s="30">
        <v>15</v>
      </c>
      <c r="JQ22" s="30">
        <v>15</v>
      </c>
      <c r="JR22" s="30">
        <v>15</v>
      </c>
      <c r="JS22" s="30">
        <v>15</v>
      </c>
      <c r="JT22" s="30">
        <v>15</v>
      </c>
      <c r="JU22" s="30">
        <v>5</v>
      </c>
      <c r="JV22" s="30">
        <v>10</v>
      </c>
      <c r="JW22" s="30">
        <v>5</v>
      </c>
      <c r="JX22" s="30">
        <v>10</v>
      </c>
      <c r="JY22" s="30">
        <v>5</v>
      </c>
      <c r="JZ22" s="30">
        <v>3</v>
      </c>
      <c r="KA22" s="30">
        <v>5</v>
      </c>
      <c r="KB22" s="30">
        <v>5</v>
      </c>
      <c r="KC22" s="30">
        <v>12</v>
      </c>
      <c r="KD22" s="30">
        <v>5</v>
      </c>
      <c r="KE22" s="30">
        <v>5</v>
      </c>
      <c r="KF22" s="30">
        <v>10</v>
      </c>
      <c r="KG22" s="30">
        <v>15</v>
      </c>
      <c r="KH22" s="30">
        <v>15</v>
      </c>
      <c r="KI22" s="30">
        <v>15</v>
      </c>
      <c r="KJ22" s="30">
        <v>10</v>
      </c>
      <c r="KK22" s="30">
        <v>10</v>
      </c>
      <c r="KL22" s="30">
        <v>65</v>
      </c>
      <c r="KM22" s="30">
        <v>65</v>
      </c>
      <c r="KN22" s="30">
        <v>5</v>
      </c>
      <c r="KO22" s="30">
        <v>65</v>
      </c>
      <c r="KP22" s="30">
        <v>75</v>
      </c>
      <c r="KQ22" s="30">
        <v>65</v>
      </c>
      <c r="KR22" s="30">
        <v>5</v>
      </c>
      <c r="KS22" s="30">
        <v>20</v>
      </c>
      <c r="KT22" s="30">
        <v>10</v>
      </c>
      <c r="KU22" s="30">
        <v>15</v>
      </c>
      <c r="KV22" s="30">
        <v>10</v>
      </c>
      <c r="KW22" s="30">
        <v>15</v>
      </c>
      <c r="KX22" s="30">
        <v>20</v>
      </c>
      <c r="KY22" s="30">
        <v>20</v>
      </c>
      <c r="KZ22" s="30">
        <v>10</v>
      </c>
      <c r="LA22" s="30">
        <v>10</v>
      </c>
      <c r="LB22" s="30">
        <v>5</v>
      </c>
      <c r="LC22" s="30">
        <v>3</v>
      </c>
      <c r="LD22" s="30">
        <v>20</v>
      </c>
      <c r="LE22" s="30">
        <v>5</v>
      </c>
      <c r="LF22" s="30">
        <v>20</v>
      </c>
      <c r="LG22" s="30">
        <v>5</v>
      </c>
      <c r="LH22" s="30">
        <v>5</v>
      </c>
      <c r="LI22" s="30">
        <v>10</v>
      </c>
      <c r="LJ22" s="30">
        <v>10</v>
      </c>
      <c r="LK22" s="30">
        <v>20</v>
      </c>
      <c r="LL22" s="30">
        <v>15</v>
      </c>
      <c r="LM22" s="30">
        <v>15</v>
      </c>
      <c r="LN22" s="30">
        <v>20</v>
      </c>
      <c r="LO22" s="30">
        <v>15</v>
      </c>
      <c r="LP22" s="30">
        <v>5</v>
      </c>
      <c r="LQ22" s="30">
        <v>20</v>
      </c>
      <c r="LR22" s="30">
        <v>10</v>
      </c>
      <c r="LS22" s="30">
        <v>3</v>
      </c>
      <c r="LT22" s="30">
        <v>10</v>
      </c>
      <c r="LU22" s="30">
        <v>15</v>
      </c>
      <c r="LV22" s="30">
        <v>15</v>
      </c>
      <c r="LW22" s="30">
        <v>15</v>
      </c>
      <c r="LX22" s="30">
        <v>15</v>
      </c>
      <c r="LY22" s="30">
        <v>15</v>
      </c>
      <c r="LZ22" s="30">
        <v>15</v>
      </c>
      <c r="MA22" s="30">
        <v>15</v>
      </c>
      <c r="MB22" s="30">
        <v>15</v>
      </c>
      <c r="MC22" s="30">
        <v>7</v>
      </c>
      <c r="MD22" s="30">
        <v>3</v>
      </c>
      <c r="ME22" s="30">
        <v>5</v>
      </c>
      <c r="MF22" s="30">
        <v>10</v>
      </c>
      <c r="MG22" s="30">
        <v>5</v>
      </c>
      <c r="MH22" s="30">
        <v>5</v>
      </c>
      <c r="MI22" s="30">
        <v>15</v>
      </c>
      <c r="MJ22" s="30">
        <v>15</v>
      </c>
      <c r="MK22" s="30">
        <v>15</v>
      </c>
      <c r="ML22" s="30">
        <v>15</v>
      </c>
      <c r="MM22" s="30">
        <v>10</v>
      </c>
      <c r="MN22" s="30">
        <v>3</v>
      </c>
      <c r="MO22" s="30">
        <v>10</v>
      </c>
      <c r="MP22" s="30">
        <v>3</v>
      </c>
      <c r="MQ22" s="30">
        <v>10</v>
      </c>
      <c r="MR22" s="30">
        <v>10</v>
      </c>
      <c r="MS22" s="30">
        <v>10</v>
      </c>
      <c r="MT22" s="30">
        <v>5</v>
      </c>
      <c r="MU22" s="30">
        <v>5</v>
      </c>
      <c r="MV22" s="30">
        <v>10</v>
      </c>
      <c r="MW22" s="30">
        <v>10</v>
      </c>
      <c r="MX22" s="30">
        <v>5</v>
      </c>
      <c r="MY22" s="30">
        <v>5</v>
      </c>
      <c r="MZ22" s="30">
        <v>20</v>
      </c>
      <c r="NA22" s="30">
        <v>5</v>
      </c>
      <c r="NB22" s="30">
        <v>3</v>
      </c>
      <c r="NC22" s="30">
        <v>5</v>
      </c>
      <c r="ND22" s="30">
        <v>3</v>
      </c>
      <c r="NE22" s="30">
        <v>10</v>
      </c>
      <c r="NF22" s="30">
        <v>20</v>
      </c>
      <c r="NG22" s="30">
        <v>10</v>
      </c>
      <c r="NH22" s="30">
        <v>5</v>
      </c>
      <c r="NI22" s="30">
        <v>6</v>
      </c>
      <c r="NJ22" s="30">
        <v>50</v>
      </c>
      <c r="NK22" s="30">
        <v>80</v>
      </c>
      <c r="NL22" s="30">
        <v>5</v>
      </c>
      <c r="NM22" s="30">
        <v>30</v>
      </c>
      <c r="NN22" s="30">
        <v>10</v>
      </c>
      <c r="NO22" s="30">
        <v>10</v>
      </c>
      <c r="NP22" s="30">
        <v>5</v>
      </c>
      <c r="NQ22" s="30">
        <v>3</v>
      </c>
      <c r="NR22" s="30">
        <v>20</v>
      </c>
    </row>
    <row r="23" spans="1:382" ht="12.75" customHeight="1">
      <c r="A23" s="7" t="s">
        <v>259</v>
      </c>
      <c r="B23" s="10" t="s">
        <v>271</v>
      </c>
      <c r="C23" s="30">
        <v>681</v>
      </c>
      <c r="D23" s="30">
        <f t="shared" si="0"/>
        <v>681</v>
      </c>
      <c r="E23" s="34">
        <v>0</v>
      </c>
      <c r="F23" s="34">
        <v>0</v>
      </c>
      <c r="G23" s="34">
        <v>0</v>
      </c>
      <c r="H23" s="34">
        <v>3</v>
      </c>
      <c r="I23" s="34">
        <v>0</v>
      </c>
      <c r="J23" s="34">
        <v>0</v>
      </c>
      <c r="K23" s="34">
        <v>10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3</v>
      </c>
      <c r="T23" s="34">
        <v>0</v>
      </c>
      <c r="U23" s="34">
        <v>5</v>
      </c>
      <c r="V23" s="34">
        <v>0</v>
      </c>
      <c r="W23" s="34">
        <v>9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3</v>
      </c>
      <c r="AF23" s="34">
        <v>0</v>
      </c>
      <c r="AG23" s="34">
        <v>0</v>
      </c>
      <c r="AH23" s="34">
        <v>0</v>
      </c>
      <c r="AI23" s="34">
        <v>3</v>
      </c>
      <c r="AJ23" s="34">
        <v>0</v>
      </c>
      <c r="AK23" s="34">
        <v>17</v>
      </c>
      <c r="AL23" s="34">
        <v>1</v>
      </c>
      <c r="AM23" s="34">
        <v>0</v>
      </c>
      <c r="AN23" s="34">
        <v>0</v>
      </c>
      <c r="AO23" s="34">
        <v>28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3</v>
      </c>
      <c r="BC23" s="34">
        <v>0</v>
      </c>
      <c r="BD23" s="34">
        <v>0</v>
      </c>
      <c r="BE23" s="34">
        <v>0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34">
        <v>0</v>
      </c>
      <c r="BL23" s="34">
        <v>3</v>
      </c>
      <c r="BM23" s="34">
        <v>0</v>
      </c>
      <c r="BN23" s="34">
        <v>1</v>
      </c>
      <c r="BO23" s="34">
        <v>0</v>
      </c>
      <c r="BP23" s="34">
        <v>1</v>
      </c>
      <c r="BQ23" s="34">
        <v>0</v>
      </c>
      <c r="BR23" s="34">
        <v>0</v>
      </c>
      <c r="BS23" s="34">
        <v>0</v>
      </c>
      <c r="BT23" s="34">
        <v>0</v>
      </c>
      <c r="BU23" s="34">
        <v>0</v>
      </c>
      <c r="BV23" s="34">
        <v>2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  <c r="CD23" s="34">
        <v>0</v>
      </c>
      <c r="CE23" s="34">
        <v>0</v>
      </c>
      <c r="CF23" s="34">
        <v>0</v>
      </c>
      <c r="CG23" s="34">
        <v>0</v>
      </c>
      <c r="CH23" s="34">
        <v>0</v>
      </c>
      <c r="CI23" s="34">
        <v>0</v>
      </c>
      <c r="CJ23" s="34">
        <v>0</v>
      </c>
      <c r="CK23" s="34">
        <v>0</v>
      </c>
      <c r="CL23" s="34">
        <v>0</v>
      </c>
      <c r="CM23" s="34">
        <v>0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34">
        <v>0</v>
      </c>
      <c r="CU23" s="34">
        <v>0</v>
      </c>
      <c r="CV23" s="34">
        <v>0</v>
      </c>
      <c r="CW23" s="34">
        <v>0</v>
      </c>
      <c r="CX23" s="34">
        <v>0</v>
      </c>
      <c r="CY23" s="34">
        <v>0</v>
      </c>
      <c r="CZ23" s="34">
        <v>0</v>
      </c>
      <c r="DA23" s="34">
        <v>4</v>
      </c>
      <c r="DB23" s="34">
        <v>0</v>
      </c>
      <c r="DC23" s="34">
        <v>0</v>
      </c>
      <c r="DD23" s="34">
        <v>0</v>
      </c>
      <c r="DE23" s="34">
        <v>0</v>
      </c>
      <c r="DF23" s="34">
        <v>1</v>
      </c>
      <c r="DG23" s="34">
        <v>0</v>
      </c>
      <c r="DH23" s="34">
        <v>6</v>
      </c>
      <c r="DI23" s="34">
        <v>16</v>
      </c>
      <c r="DJ23" s="34">
        <v>0</v>
      </c>
      <c r="DK23" s="34">
        <v>0</v>
      </c>
      <c r="DL23" s="34">
        <v>0</v>
      </c>
      <c r="DM23" s="34">
        <v>0</v>
      </c>
      <c r="DN23" s="34">
        <v>0</v>
      </c>
      <c r="DO23" s="34">
        <v>0</v>
      </c>
      <c r="DP23" s="34">
        <v>0</v>
      </c>
      <c r="DQ23" s="34">
        <v>0</v>
      </c>
      <c r="DR23" s="34">
        <v>0</v>
      </c>
      <c r="DS23" s="34">
        <v>4</v>
      </c>
      <c r="DT23" s="34">
        <v>0</v>
      </c>
      <c r="DU23" s="34">
        <v>0</v>
      </c>
      <c r="DV23" s="34">
        <v>0</v>
      </c>
      <c r="DW23" s="34">
        <v>0</v>
      </c>
      <c r="DX23" s="34">
        <v>0</v>
      </c>
      <c r="DY23" s="34">
        <v>0</v>
      </c>
      <c r="DZ23" s="34">
        <v>0</v>
      </c>
      <c r="EA23" s="34">
        <v>0</v>
      </c>
      <c r="EB23" s="34">
        <v>0</v>
      </c>
      <c r="EC23" s="34">
        <v>0</v>
      </c>
      <c r="ED23" s="34">
        <v>0</v>
      </c>
      <c r="EE23" s="34">
        <v>0</v>
      </c>
      <c r="EF23" s="34">
        <v>0</v>
      </c>
      <c r="EG23" s="34">
        <v>0</v>
      </c>
      <c r="EH23" s="34">
        <v>0</v>
      </c>
      <c r="EI23" s="34">
        <v>7</v>
      </c>
      <c r="EJ23" s="34">
        <v>10</v>
      </c>
      <c r="EK23" s="34">
        <v>67</v>
      </c>
      <c r="EL23" s="34">
        <v>18</v>
      </c>
      <c r="EM23" s="34">
        <v>0</v>
      </c>
      <c r="EN23" s="34">
        <v>0</v>
      </c>
      <c r="EO23" s="34">
        <v>5</v>
      </c>
      <c r="EP23" s="34">
        <v>0</v>
      </c>
      <c r="EQ23" s="34">
        <v>7</v>
      </c>
      <c r="ER23" s="34">
        <v>0</v>
      </c>
      <c r="ES23" s="34">
        <v>0</v>
      </c>
      <c r="ET23" s="34">
        <v>0</v>
      </c>
      <c r="EU23" s="34">
        <v>0</v>
      </c>
      <c r="EV23" s="34">
        <v>0</v>
      </c>
      <c r="EW23" s="34">
        <v>0</v>
      </c>
      <c r="EX23" s="34">
        <v>0</v>
      </c>
      <c r="EY23" s="34">
        <v>0</v>
      </c>
      <c r="EZ23" s="34">
        <v>0</v>
      </c>
      <c r="FA23" s="34">
        <v>0</v>
      </c>
      <c r="FB23" s="34">
        <v>1</v>
      </c>
      <c r="FC23" s="34">
        <v>0</v>
      </c>
      <c r="FD23" s="34">
        <v>0</v>
      </c>
      <c r="FE23" s="34">
        <v>0</v>
      </c>
      <c r="FF23" s="34">
        <v>0</v>
      </c>
      <c r="FG23" s="34">
        <v>0</v>
      </c>
      <c r="FH23" s="34">
        <v>0</v>
      </c>
      <c r="FI23" s="34">
        <v>0</v>
      </c>
      <c r="FJ23" s="34">
        <v>0</v>
      </c>
      <c r="FK23" s="34">
        <v>3</v>
      </c>
      <c r="FL23" s="34">
        <v>0</v>
      </c>
      <c r="FM23" s="34">
        <v>0</v>
      </c>
      <c r="FN23" s="34">
        <v>0</v>
      </c>
      <c r="FO23" s="34">
        <v>0</v>
      </c>
      <c r="FP23" s="34">
        <v>0</v>
      </c>
      <c r="FQ23" s="34">
        <v>0</v>
      </c>
      <c r="FR23" s="34">
        <v>1</v>
      </c>
      <c r="FS23" s="34">
        <v>0</v>
      </c>
      <c r="FT23" s="34">
        <v>0</v>
      </c>
      <c r="FU23" s="34">
        <v>0</v>
      </c>
      <c r="FV23" s="34">
        <v>0</v>
      </c>
      <c r="FW23" s="34">
        <v>0</v>
      </c>
      <c r="FX23" s="34">
        <v>0</v>
      </c>
      <c r="FY23" s="34">
        <v>0</v>
      </c>
      <c r="FZ23" s="34">
        <v>0</v>
      </c>
      <c r="GA23" s="34">
        <v>0</v>
      </c>
      <c r="GB23" s="34">
        <v>0</v>
      </c>
      <c r="GC23" s="34">
        <v>0</v>
      </c>
      <c r="GD23" s="34">
        <v>0</v>
      </c>
      <c r="GE23" s="34">
        <v>0</v>
      </c>
      <c r="GF23" s="34">
        <v>0</v>
      </c>
      <c r="GG23" s="34">
        <v>0</v>
      </c>
      <c r="GH23" s="34">
        <v>0</v>
      </c>
      <c r="GI23" s="34">
        <v>0</v>
      </c>
      <c r="GJ23" s="34">
        <v>2</v>
      </c>
      <c r="GK23" s="34">
        <v>0</v>
      </c>
      <c r="GL23" s="34">
        <v>0</v>
      </c>
      <c r="GM23" s="34">
        <v>1</v>
      </c>
      <c r="GN23" s="34">
        <v>1</v>
      </c>
      <c r="GO23" s="34">
        <v>0</v>
      </c>
      <c r="GP23" s="34">
        <v>0</v>
      </c>
      <c r="GQ23" s="34">
        <v>0</v>
      </c>
      <c r="GR23" s="34">
        <v>0</v>
      </c>
      <c r="GS23" s="34">
        <v>0</v>
      </c>
      <c r="GT23" s="34">
        <v>0</v>
      </c>
      <c r="GU23" s="34">
        <v>0</v>
      </c>
      <c r="GV23" s="34">
        <v>0</v>
      </c>
      <c r="GW23" s="34">
        <v>0</v>
      </c>
      <c r="GX23" s="34">
        <v>0</v>
      </c>
      <c r="GY23" s="34">
        <v>0</v>
      </c>
      <c r="GZ23" s="34">
        <v>0</v>
      </c>
      <c r="HA23" s="34">
        <v>0</v>
      </c>
      <c r="HB23" s="34">
        <v>0</v>
      </c>
      <c r="HC23" s="34">
        <v>0</v>
      </c>
      <c r="HD23" s="34">
        <v>13</v>
      </c>
      <c r="HE23" s="34">
        <v>0</v>
      </c>
      <c r="HF23" s="34">
        <v>1</v>
      </c>
      <c r="HG23" s="34">
        <v>0</v>
      </c>
      <c r="HH23" s="34">
        <v>0</v>
      </c>
      <c r="HI23" s="34">
        <v>6</v>
      </c>
      <c r="HJ23" s="34">
        <v>0</v>
      </c>
      <c r="HK23" s="34">
        <v>0</v>
      </c>
      <c r="HL23" s="34">
        <v>0</v>
      </c>
      <c r="HM23" s="34">
        <v>0</v>
      </c>
      <c r="HN23" s="34">
        <v>0</v>
      </c>
      <c r="HO23" s="34">
        <v>0</v>
      </c>
      <c r="HP23" s="34">
        <v>0</v>
      </c>
      <c r="HQ23" s="34">
        <v>6</v>
      </c>
      <c r="HR23" s="34">
        <v>13</v>
      </c>
      <c r="HS23" s="34">
        <v>0</v>
      </c>
      <c r="HT23" s="34">
        <v>0</v>
      </c>
      <c r="HU23" s="34">
        <v>0</v>
      </c>
      <c r="HV23" s="34">
        <v>0</v>
      </c>
      <c r="HW23" s="34">
        <v>0</v>
      </c>
      <c r="HX23" s="34">
        <v>0</v>
      </c>
      <c r="HY23" s="34">
        <v>0</v>
      </c>
      <c r="HZ23" s="30">
        <v>1</v>
      </c>
      <c r="IA23" s="30">
        <v>1</v>
      </c>
      <c r="IB23" s="30">
        <v>15</v>
      </c>
      <c r="IC23" s="30">
        <v>15</v>
      </c>
      <c r="ID23" s="30">
        <v>15</v>
      </c>
      <c r="IE23" s="30">
        <v>15</v>
      </c>
      <c r="IF23" s="30">
        <v>15</v>
      </c>
      <c r="IG23" s="30">
        <v>15</v>
      </c>
      <c r="IH23" s="30">
        <v>15</v>
      </c>
      <c r="II23" s="30">
        <v>15</v>
      </c>
      <c r="IJ23" s="30">
        <v>15</v>
      </c>
      <c r="IK23" s="30">
        <v>15</v>
      </c>
      <c r="IL23" s="30">
        <v>15</v>
      </c>
      <c r="IM23" s="30">
        <v>0</v>
      </c>
      <c r="IN23" s="30">
        <v>0</v>
      </c>
      <c r="IO23" s="30">
        <v>0</v>
      </c>
      <c r="IP23" s="30">
        <v>0</v>
      </c>
      <c r="IQ23" s="30">
        <v>0</v>
      </c>
      <c r="IR23" s="30">
        <v>0</v>
      </c>
      <c r="IS23" s="30">
        <v>2</v>
      </c>
      <c r="IT23" s="30">
        <v>1</v>
      </c>
      <c r="IU23" s="30">
        <v>0</v>
      </c>
      <c r="IV23" s="30">
        <v>0</v>
      </c>
      <c r="IW23" s="30">
        <v>4</v>
      </c>
      <c r="IX23" s="30">
        <v>1</v>
      </c>
      <c r="IY23" s="30">
        <v>0</v>
      </c>
      <c r="IZ23" s="30">
        <v>0</v>
      </c>
      <c r="JA23" s="30">
        <v>0</v>
      </c>
      <c r="JB23" s="30">
        <v>0</v>
      </c>
      <c r="JC23" s="30">
        <v>1</v>
      </c>
      <c r="JD23" s="30">
        <v>0</v>
      </c>
      <c r="JE23" s="30">
        <v>0</v>
      </c>
      <c r="JF23" s="30">
        <v>0</v>
      </c>
      <c r="JG23" s="30">
        <v>0</v>
      </c>
      <c r="JH23" s="30">
        <v>1</v>
      </c>
      <c r="JI23" s="30">
        <v>1</v>
      </c>
      <c r="JJ23" s="30">
        <v>0</v>
      </c>
      <c r="JK23" s="30">
        <v>0</v>
      </c>
      <c r="JL23" s="30">
        <v>2</v>
      </c>
      <c r="JM23" s="30">
        <v>25</v>
      </c>
      <c r="JN23" s="30">
        <v>15</v>
      </c>
      <c r="JO23" s="30">
        <v>0</v>
      </c>
      <c r="JP23" s="30">
        <v>1</v>
      </c>
      <c r="JQ23" s="30">
        <v>15</v>
      </c>
      <c r="JR23" s="30">
        <v>13</v>
      </c>
      <c r="JS23" s="30">
        <v>10</v>
      </c>
      <c r="JT23" s="30">
        <v>15</v>
      </c>
      <c r="JU23" s="30">
        <v>0</v>
      </c>
      <c r="JV23" s="30">
        <v>2</v>
      </c>
      <c r="JW23" s="30">
        <v>0</v>
      </c>
      <c r="JX23" s="30">
        <v>0</v>
      </c>
      <c r="JY23" s="30">
        <v>0</v>
      </c>
      <c r="JZ23" s="30">
        <v>0</v>
      </c>
      <c r="KA23" s="30">
        <v>0</v>
      </c>
      <c r="KB23" s="30">
        <v>0</v>
      </c>
      <c r="KC23" s="30">
        <v>0</v>
      </c>
      <c r="KD23" s="30">
        <v>0</v>
      </c>
      <c r="KE23" s="30">
        <v>0</v>
      </c>
      <c r="KF23" s="30">
        <v>1</v>
      </c>
      <c r="KG23" s="30">
        <v>7</v>
      </c>
      <c r="KH23" s="30">
        <v>0</v>
      </c>
      <c r="KI23" s="30">
        <v>2</v>
      </c>
      <c r="KJ23" s="30">
        <v>0</v>
      </c>
      <c r="KK23" s="30">
        <v>0</v>
      </c>
      <c r="KL23" s="30">
        <v>0</v>
      </c>
      <c r="KM23" s="30">
        <v>2</v>
      </c>
      <c r="KN23" s="30">
        <v>0</v>
      </c>
      <c r="KO23" s="30">
        <v>0</v>
      </c>
      <c r="KP23" s="30">
        <v>4</v>
      </c>
      <c r="KQ23" s="30">
        <v>0</v>
      </c>
      <c r="KR23" s="30">
        <v>0</v>
      </c>
      <c r="KS23" s="30">
        <v>0</v>
      </c>
      <c r="KT23" s="30">
        <v>0</v>
      </c>
      <c r="KU23" s="30">
        <v>0</v>
      </c>
      <c r="KV23" s="30">
        <v>0</v>
      </c>
      <c r="KW23" s="30">
        <v>0</v>
      </c>
      <c r="KX23" s="30">
        <v>0</v>
      </c>
      <c r="KY23" s="30">
        <v>0</v>
      </c>
      <c r="KZ23" s="30">
        <v>0</v>
      </c>
      <c r="LA23" s="30">
        <v>10</v>
      </c>
      <c r="LB23" s="30">
        <v>0</v>
      </c>
      <c r="LC23" s="30">
        <v>0</v>
      </c>
      <c r="LD23" s="30">
        <v>0</v>
      </c>
      <c r="LE23" s="30">
        <v>0</v>
      </c>
      <c r="LF23" s="30">
        <v>0</v>
      </c>
      <c r="LG23" s="30">
        <v>0</v>
      </c>
      <c r="LH23" s="30">
        <v>0</v>
      </c>
      <c r="LI23" s="30">
        <v>0</v>
      </c>
      <c r="LJ23" s="30">
        <v>0</v>
      </c>
      <c r="LK23" s="30">
        <v>0</v>
      </c>
      <c r="LL23" s="30">
        <v>10</v>
      </c>
      <c r="LM23" s="30">
        <v>0</v>
      </c>
      <c r="LN23" s="30">
        <v>0</v>
      </c>
      <c r="LO23" s="30">
        <v>15</v>
      </c>
      <c r="LP23" s="30">
        <v>0</v>
      </c>
      <c r="LQ23" s="30">
        <v>0</v>
      </c>
      <c r="LR23" s="30">
        <v>10</v>
      </c>
      <c r="LS23" s="30">
        <v>0</v>
      </c>
      <c r="LT23" s="30">
        <v>0</v>
      </c>
      <c r="LU23" s="30">
        <v>0</v>
      </c>
      <c r="LV23" s="30">
        <v>0</v>
      </c>
      <c r="LW23" s="30">
        <v>0</v>
      </c>
      <c r="LX23" s="30">
        <v>0</v>
      </c>
      <c r="LY23" s="30">
        <v>0</v>
      </c>
      <c r="LZ23" s="30">
        <v>0</v>
      </c>
      <c r="MA23" s="30">
        <v>0</v>
      </c>
      <c r="MB23" s="30">
        <v>0</v>
      </c>
      <c r="MC23" s="30">
        <v>0</v>
      </c>
      <c r="MD23" s="30">
        <v>0</v>
      </c>
      <c r="ME23" s="30">
        <v>0</v>
      </c>
      <c r="MF23" s="30">
        <v>0</v>
      </c>
      <c r="MG23" s="30">
        <v>0</v>
      </c>
      <c r="MH23" s="30">
        <v>1</v>
      </c>
      <c r="MI23" s="30">
        <v>0</v>
      </c>
      <c r="MJ23" s="30">
        <v>0</v>
      </c>
      <c r="MK23" s="30">
        <v>0</v>
      </c>
      <c r="ML23" s="30">
        <v>0</v>
      </c>
      <c r="MM23" s="30">
        <v>0</v>
      </c>
      <c r="MN23" s="30">
        <v>0</v>
      </c>
      <c r="MO23" s="30">
        <v>0</v>
      </c>
      <c r="MP23" s="30">
        <v>0</v>
      </c>
      <c r="MQ23" s="30">
        <v>0</v>
      </c>
      <c r="MR23" s="30">
        <v>0</v>
      </c>
      <c r="MS23" s="30">
        <v>1</v>
      </c>
      <c r="MT23" s="30">
        <v>0</v>
      </c>
      <c r="MU23" s="30">
        <v>0</v>
      </c>
      <c r="MV23" s="30">
        <v>0</v>
      </c>
      <c r="MW23" s="30">
        <v>0</v>
      </c>
      <c r="MX23" s="30">
        <v>0</v>
      </c>
      <c r="MY23" s="30">
        <v>0</v>
      </c>
      <c r="MZ23" s="30">
        <v>10</v>
      </c>
      <c r="NA23" s="30">
        <v>0</v>
      </c>
      <c r="NB23" s="30">
        <v>0</v>
      </c>
      <c r="NC23" s="30">
        <v>0</v>
      </c>
      <c r="ND23" s="30">
        <v>0</v>
      </c>
      <c r="NE23" s="30">
        <v>10</v>
      </c>
      <c r="NF23" s="30">
        <v>1</v>
      </c>
      <c r="NG23" s="30">
        <v>10</v>
      </c>
      <c r="NH23" s="30">
        <v>0</v>
      </c>
      <c r="NI23" s="30">
        <v>0</v>
      </c>
      <c r="NJ23" s="30">
        <v>9</v>
      </c>
      <c r="NK23" s="30">
        <v>0</v>
      </c>
      <c r="NL23" s="30">
        <v>0</v>
      </c>
      <c r="NM23" s="30">
        <v>1</v>
      </c>
      <c r="NN23" s="30">
        <v>6</v>
      </c>
      <c r="NO23" s="30">
        <v>10</v>
      </c>
      <c r="NP23" s="30">
        <v>0</v>
      </c>
      <c r="NQ23" s="30">
        <v>0</v>
      </c>
      <c r="NR23" s="30">
        <v>0</v>
      </c>
    </row>
    <row r="24" spans="1:382" ht="12.75" customHeight="1">
      <c r="A24" s="7" t="s">
        <v>255</v>
      </c>
      <c r="B24" s="10" t="s">
        <v>272</v>
      </c>
      <c r="C24" s="30">
        <v>10184</v>
      </c>
      <c r="D24" s="30">
        <f t="shared" si="0"/>
        <v>10184</v>
      </c>
      <c r="E24" s="34">
        <v>0</v>
      </c>
      <c r="F24" s="34">
        <v>16</v>
      </c>
      <c r="G24" s="34">
        <v>21</v>
      </c>
      <c r="H24" s="34">
        <v>216</v>
      </c>
      <c r="I24" s="34">
        <v>109</v>
      </c>
      <c r="J24" s="34">
        <v>46</v>
      </c>
      <c r="K24" s="34">
        <v>1</v>
      </c>
      <c r="L24" s="34">
        <v>1</v>
      </c>
      <c r="M24" s="34">
        <v>1</v>
      </c>
      <c r="N24" s="34">
        <v>1</v>
      </c>
      <c r="O24" s="34">
        <v>3</v>
      </c>
      <c r="P24" s="34">
        <v>33</v>
      </c>
      <c r="Q24" s="34">
        <v>3</v>
      </c>
      <c r="R24" s="34">
        <v>0</v>
      </c>
      <c r="S24" s="34">
        <v>33</v>
      </c>
      <c r="T24" s="34">
        <v>5</v>
      </c>
      <c r="U24" s="34">
        <v>0</v>
      </c>
      <c r="V24" s="34">
        <v>0</v>
      </c>
      <c r="W24" s="34">
        <v>1</v>
      </c>
      <c r="X24" s="34">
        <v>13</v>
      </c>
      <c r="Y24" s="34">
        <v>0</v>
      </c>
      <c r="Z24" s="34">
        <v>0</v>
      </c>
      <c r="AA24" s="34">
        <v>0</v>
      </c>
      <c r="AB24" s="34">
        <v>1</v>
      </c>
      <c r="AC24" s="34">
        <v>0</v>
      </c>
      <c r="AD24" s="34">
        <v>0</v>
      </c>
      <c r="AE24" s="34">
        <v>6</v>
      </c>
      <c r="AF24" s="34">
        <v>56</v>
      </c>
      <c r="AG24" s="34">
        <v>18</v>
      </c>
      <c r="AH24" s="34">
        <v>1</v>
      </c>
      <c r="AI24" s="34">
        <v>66</v>
      </c>
      <c r="AJ24" s="34">
        <v>32</v>
      </c>
      <c r="AK24" s="34">
        <v>287</v>
      </c>
      <c r="AL24" s="34">
        <v>56</v>
      </c>
      <c r="AM24" s="34">
        <v>114</v>
      </c>
      <c r="AN24" s="34">
        <v>23</v>
      </c>
      <c r="AO24" s="34">
        <v>8</v>
      </c>
      <c r="AP24" s="34">
        <v>38</v>
      </c>
      <c r="AQ24" s="34">
        <v>23</v>
      </c>
      <c r="AR24" s="34">
        <v>1</v>
      </c>
      <c r="AS24" s="34">
        <v>2</v>
      </c>
      <c r="AT24" s="34">
        <v>3</v>
      </c>
      <c r="AU24" s="34">
        <v>0</v>
      </c>
      <c r="AV24" s="34">
        <v>0</v>
      </c>
      <c r="AW24" s="34">
        <v>9</v>
      </c>
      <c r="AX24" s="34">
        <v>1</v>
      </c>
      <c r="AY24" s="34">
        <v>0</v>
      </c>
      <c r="AZ24" s="34">
        <v>16</v>
      </c>
      <c r="BA24" s="34">
        <v>8</v>
      </c>
      <c r="BB24" s="34">
        <v>96</v>
      </c>
      <c r="BC24" s="34">
        <v>0</v>
      </c>
      <c r="BD24" s="34">
        <v>45</v>
      </c>
      <c r="BE24" s="34">
        <v>6</v>
      </c>
      <c r="BF24" s="34">
        <v>106</v>
      </c>
      <c r="BG24" s="34">
        <v>2</v>
      </c>
      <c r="BH24" s="34">
        <v>2</v>
      </c>
      <c r="BI24" s="34">
        <v>0</v>
      </c>
      <c r="BJ24" s="34">
        <v>0</v>
      </c>
      <c r="BK24" s="34">
        <v>2</v>
      </c>
      <c r="BL24" s="34">
        <v>5</v>
      </c>
      <c r="BM24" s="34">
        <v>0</v>
      </c>
      <c r="BN24" s="34">
        <v>0</v>
      </c>
      <c r="BO24" s="34">
        <v>25</v>
      </c>
      <c r="BP24" s="34">
        <v>22</v>
      </c>
      <c r="BQ24" s="34">
        <v>0</v>
      </c>
      <c r="BR24" s="34">
        <v>131</v>
      </c>
      <c r="BS24" s="34">
        <v>1</v>
      </c>
      <c r="BT24" s="34">
        <v>0</v>
      </c>
      <c r="BU24" s="34">
        <v>0</v>
      </c>
      <c r="BV24" s="34">
        <v>17</v>
      </c>
      <c r="BW24" s="34">
        <v>0</v>
      </c>
      <c r="BX24" s="34">
        <v>1</v>
      </c>
      <c r="BY24" s="34">
        <v>7</v>
      </c>
      <c r="BZ24" s="34">
        <v>127</v>
      </c>
      <c r="CA24" s="34">
        <v>10</v>
      </c>
      <c r="CB24" s="34">
        <v>6</v>
      </c>
      <c r="CC24" s="34">
        <v>4</v>
      </c>
      <c r="CD24" s="34">
        <v>7</v>
      </c>
      <c r="CE24" s="34">
        <v>7</v>
      </c>
      <c r="CF24" s="34">
        <v>0</v>
      </c>
      <c r="CG24" s="34">
        <v>26</v>
      </c>
      <c r="CH24" s="34">
        <v>54</v>
      </c>
      <c r="CI24" s="34">
        <v>1</v>
      </c>
      <c r="CJ24" s="34">
        <v>4</v>
      </c>
      <c r="CK24" s="34">
        <v>34</v>
      </c>
      <c r="CL24" s="34">
        <v>6</v>
      </c>
      <c r="CM24" s="34">
        <v>0</v>
      </c>
      <c r="CN24" s="34">
        <v>3</v>
      </c>
      <c r="CO24" s="34">
        <v>1</v>
      </c>
      <c r="CP24" s="34">
        <v>0</v>
      </c>
      <c r="CQ24" s="34">
        <v>9</v>
      </c>
      <c r="CR24" s="34">
        <v>4</v>
      </c>
      <c r="CS24" s="34">
        <v>105</v>
      </c>
      <c r="CT24" s="34">
        <v>146</v>
      </c>
      <c r="CU24" s="34">
        <v>228</v>
      </c>
      <c r="CV24" s="34">
        <v>7</v>
      </c>
      <c r="CW24" s="34">
        <v>1</v>
      </c>
      <c r="CX24" s="34">
        <v>0</v>
      </c>
      <c r="CY24" s="34">
        <v>0</v>
      </c>
      <c r="CZ24" s="34">
        <v>64</v>
      </c>
      <c r="DA24" s="34">
        <v>70</v>
      </c>
      <c r="DB24" s="34">
        <v>28</v>
      </c>
      <c r="DC24" s="34">
        <v>11</v>
      </c>
      <c r="DD24" s="34">
        <v>14</v>
      </c>
      <c r="DE24" s="34">
        <v>44</v>
      </c>
      <c r="DF24" s="34">
        <v>19</v>
      </c>
      <c r="DG24" s="34">
        <v>9</v>
      </c>
      <c r="DH24" s="34">
        <v>2</v>
      </c>
      <c r="DI24" s="34">
        <v>6</v>
      </c>
      <c r="DJ24" s="34">
        <v>0</v>
      </c>
      <c r="DK24" s="34">
        <v>3</v>
      </c>
      <c r="DL24" s="34">
        <v>17</v>
      </c>
      <c r="DM24" s="34">
        <v>0</v>
      </c>
      <c r="DN24" s="34">
        <v>0</v>
      </c>
      <c r="DO24" s="34">
        <v>3</v>
      </c>
      <c r="DP24" s="34">
        <v>0</v>
      </c>
      <c r="DQ24" s="34">
        <v>0</v>
      </c>
      <c r="DR24" s="34">
        <v>96</v>
      </c>
      <c r="DS24" s="34">
        <v>61</v>
      </c>
      <c r="DT24" s="34">
        <v>4</v>
      </c>
      <c r="DU24" s="34">
        <v>0</v>
      </c>
      <c r="DV24" s="34">
        <v>0</v>
      </c>
      <c r="DW24" s="34">
        <v>118</v>
      </c>
      <c r="DX24" s="34">
        <v>42</v>
      </c>
      <c r="DY24" s="34">
        <v>4</v>
      </c>
      <c r="DZ24" s="34">
        <v>54</v>
      </c>
      <c r="EA24" s="34">
        <v>2</v>
      </c>
      <c r="EB24" s="34">
        <v>0</v>
      </c>
      <c r="EC24" s="34">
        <v>0</v>
      </c>
      <c r="ED24" s="34">
        <v>14</v>
      </c>
      <c r="EE24" s="34">
        <v>8</v>
      </c>
      <c r="EF24" s="34">
        <v>0</v>
      </c>
      <c r="EG24" s="34">
        <v>105</v>
      </c>
      <c r="EH24" s="34">
        <v>5</v>
      </c>
      <c r="EI24" s="34">
        <v>81</v>
      </c>
      <c r="EJ24" s="34">
        <v>6</v>
      </c>
      <c r="EK24" s="34">
        <v>31</v>
      </c>
      <c r="EL24" s="34">
        <v>4</v>
      </c>
      <c r="EM24" s="34">
        <v>3</v>
      </c>
      <c r="EN24" s="34">
        <v>0</v>
      </c>
      <c r="EO24" s="34">
        <v>112</v>
      </c>
      <c r="EP24" s="34">
        <v>4</v>
      </c>
      <c r="EQ24" s="34">
        <v>27</v>
      </c>
      <c r="ER24" s="34">
        <v>0</v>
      </c>
      <c r="ES24" s="34">
        <v>10</v>
      </c>
      <c r="ET24" s="34">
        <v>20</v>
      </c>
      <c r="EU24" s="34">
        <v>2</v>
      </c>
      <c r="EV24" s="34">
        <v>0</v>
      </c>
      <c r="EW24" s="34">
        <v>1</v>
      </c>
      <c r="EX24" s="34">
        <v>11</v>
      </c>
      <c r="EY24" s="34">
        <v>0</v>
      </c>
      <c r="EZ24" s="34">
        <v>23</v>
      </c>
      <c r="FA24" s="34">
        <v>0</v>
      </c>
      <c r="FB24" s="34">
        <v>2</v>
      </c>
      <c r="FC24" s="34">
        <v>22</v>
      </c>
      <c r="FD24" s="34">
        <v>1</v>
      </c>
      <c r="FE24" s="34">
        <v>0</v>
      </c>
      <c r="FF24" s="34">
        <v>0</v>
      </c>
      <c r="FG24" s="34">
        <v>2</v>
      </c>
      <c r="FH24" s="34">
        <v>4</v>
      </c>
      <c r="FI24" s="34">
        <v>1</v>
      </c>
      <c r="FJ24" s="34">
        <v>2</v>
      </c>
      <c r="FK24" s="34">
        <v>44</v>
      </c>
      <c r="FL24" s="34">
        <v>0</v>
      </c>
      <c r="FM24" s="34">
        <v>7</v>
      </c>
      <c r="FN24" s="34">
        <v>0</v>
      </c>
      <c r="FO24" s="34">
        <v>1</v>
      </c>
      <c r="FP24" s="34">
        <v>6</v>
      </c>
      <c r="FQ24" s="34">
        <v>0</v>
      </c>
      <c r="FR24" s="34">
        <v>12</v>
      </c>
      <c r="FS24" s="34">
        <v>1</v>
      </c>
      <c r="FT24" s="34">
        <v>1</v>
      </c>
      <c r="FU24" s="34">
        <v>1</v>
      </c>
      <c r="FV24" s="34">
        <v>0</v>
      </c>
      <c r="FW24" s="34">
        <v>6</v>
      </c>
      <c r="FX24" s="34">
        <v>0</v>
      </c>
      <c r="FY24" s="34">
        <v>31</v>
      </c>
      <c r="FZ24" s="34">
        <v>67</v>
      </c>
      <c r="GA24" s="34">
        <v>0</v>
      </c>
      <c r="GB24" s="34">
        <v>0</v>
      </c>
      <c r="GC24" s="34">
        <v>7</v>
      </c>
      <c r="GD24" s="34">
        <v>20</v>
      </c>
      <c r="GE24" s="34">
        <v>2</v>
      </c>
      <c r="GF24" s="34">
        <v>10</v>
      </c>
      <c r="GG24" s="34">
        <v>346</v>
      </c>
      <c r="GH24" s="34">
        <v>6</v>
      </c>
      <c r="GI24" s="34">
        <v>2</v>
      </c>
      <c r="GJ24" s="34">
        <v>0</v>
      </c>
      <c r="GK24" s="34">
        <v>4</v>
      </c>
      <c r="GL24" s="34">
        <v>3</v>
      </c>
      <c r="GM24" s="34">
        <v>28</v>
      </c>
      <c r="GN24" s="34">
        <v>12</v>
      </c>
      <c r="GO24" s="34">
        <v>13</v>
      </c>
      <c r="GP24" s="34">
        <v>0</v>
      </c>
      <c r="GQ24" s="34">
        <v>232</v>
      </c>
      <c r="GR24" s="34">
        <v>4</v>
      </c>
      <c r="GS24" s="34">
        <v>0</v>
      </c>
      <c r="GT24" s="34">
        <v>0</v>
      </c>
      <c r="GU24" s="34">
        <v>0</v>
      </c>
      <c r="GV24" s="34">
        <v>16</v>
      </c>
      <c r="GW24" s="34">
        <v>1</v>
      </c>
      <c r="GX24" s="34">
        <v>32</v>
      </c>
      <c r="GY24" s="34">
        <v>0</v>
      </c>
      <c r="GZ24" s="34">
        <v>2</v>
      </c>
      <c r="HA24" s="34">
        <v>17</v>
      </c>
      <c r="HB24" s="34">
        <v>20</v>
      </c>
      <c r="HC24" s="34">
        <v>2</v>
      </c>
      <c r="HD24" s="34">
        <v>6</v>
      </c>
      <c r="HE24" s="34">
        <v>71</v>
      </c>
      <c r="HF24" s="34">
        <v>118</v>
      </c>
      <c r="HG24" s="34">
        <v>55</v>
      </c>
      <c r="HH24" s="34">
        <v>12</v>
      </c>
      <c r="HI24" s="34">
        <v>13</v>
      </c>
      <c r="HJ24" s="34">
        <v>492</v>
      </c>
      <c r="HK24" s="34">
        <v>0</v>
      </c>
      <c r="HL24" s="34">
        <v>6</v>
      </c>
      <c r="HM24" s="34">
        <v>0</v>
      </c>
      <c r="HN24" s="34">
        <v>0</v>
      </c>
      <c r="HO24" s="34">
        <v>0</v>
      </c>
      <c r="HP24" s="34">
        <v>0</v>
      </c>
      <c r="HQ24" s="34">
        <v>7</v>
      </c>
      <c r="HR24" s="34">
        <v>38</v>
      </c>
      <c r="HS24" s="34">
        <v>6</v>
      </c>
      <c r="HT24" s="34">
        <v>0</v>
      </c>
      <c r="HU24" s="34">
        <v>154</v>
      </c>
      <c r="HV24" s="34">
        <v>93</v>
      </c>
      <c r="HW24" s="34">
        <v>1</v>
      </c>
      <c r="HX24" s="34">
        <v>232</v>
      </c>
      <c r="HY24" s="34">
        <v>38</v>
      </c>
      <c r="HZ24" s="30">
        <v>198</v>
      </c>
      <c r="IA24" s="30">
        <v>161</v>
      </c>
      <c r="IB24" s="30">
        <v>17</v>
      </c>
      <c r="IC24" s="30">
        <v>126</v>
      </c>
      <c r="ID24" s="30">
        <v>0</v>
      </c>
      <c r="IE24" s="30">
        <v>16</v>
      </c>
      <c r="IF24" s="30">
        <v>0</v>
      </c>
      <c r="IG24" s="30">
        <v>7</v>
      </c>
      <c r="IH24" s="30">
        <v>1</v>
      </c>
      <c r="II24" s="30">
        <v>0</v>
      </c>
      <c r="IJ24" s="30">
        <v>0</v>
      </c>
      <c r="IK24" s="30">
        <v>19</v>
      </c>
      <c r="IL24" s="30">
        <v>6</v>
      </c>
      <c r="IM24" s="30">
        <v>63</v>
      </c>
      <c r="IN24" s="30">
        <v>2</v>
      </c>
      <c r="IO24" s="30">
        <v>8</v>
      </c>
      <c r="IP24" s="30">
        <v>15</v>
      </c>
      <c r="IQ24" s="30">
        <v>0</v>
      </c>
      <c r="IR24" s="30">
        <v>2</v>
      </c>
      <c r="IS24" s="30">
        <v>89</v>
      </c>
      <c r="IT24" s="30">
        <v>24</v>
      </c>
      <c r="IU24" s="30">
        <v>113</v>
      </c>
      <c r="IV24" s="30">
        <v>42</v>
      </c>
      <c r="IW24" s="30">
        <v>16</v>
      </c>
      <c r="IX24" s="30">
        <v>28</v>
      </c>
      <c r="IY24" s="30">
        <v>17</v>
      </c>
      <c r="IZ24" s="30">
        <v>6</v>
      </c>
      <c r="JA24" s="30">
        <v>0</v>
      </c>
      <c r="JB24" s="30">
        <v>9</v>
      </c>
      <c r="JC24" s="30">
        <v>369</v>
      </c>
      <c r="JD24" s="30">
        <v>267</v>
      </c>
      <c r="JE24" s="30">
        <v>9</v>
      </c>
      <c r="JF24" s="30">
        <v>34</v>
      </c>
      <c r="JG24" s="30">
        <v>104</v>
      </c>
      <c r="JH24" s="30">
        <v>38</v>
      </c>
      <c r="JI24" s="30">
        <v>8</v>
      </c>
      <c r="JJ24" s="30">
        <v>41</v>
      </c>
      <c r="JK24" s="30">
        <v>4</v>
      </c>
      <c r="JL24" s="30">
        <v>0</v>
      </c>
      <c r="JM24" s="30">
        <v>9</v>
      </c>
      <c r="JN24" s="30">
        <v>35</v>
      </c>
      <c r="JO24" s="30">
        <v>8</v>
      </c>
      <c r="JP24" s="30">
        <v>11</v>
      </c>
      <c r="JQ24" s="30">
        <v>14</v>
      </c>
      <c r="JR24" s="30">
        <v>10</v>
      </c>
      <c r="JS24" s="30">
        <v>10</v>
      </c>
      <c r="JT24" s="30">
        <v>10</v>
      </c>
      <c r="JU24" s="30">
        <v>0</v>
      </c>
      <c r="JV24" s="30">
        <v>4</v>
      </c>
      <c r="JW24" s="30">
        <v>14</v>
      </c>
      <c r="JX24" s="30">
        <v>32</v>
      </c>
      <c r="JY24" s="30">
        <v>41</v>
      </c>
      <c r="JZ24" s="30">
        <v>0</v>
      </c>
      <c r="KA24" s="30">
        <v>19</v>
      </c>
      <c r="KB24" s="30">
        <v>1</v>
      </c>
      <c r="KC24" s="30">
        <v>7</v>
      </c>
      <c r="KD24" s="30">
        <v>7</v>
      </c>
      <c r="KE24" s="30">
        <v>21</v>
      </c>
      <c r="KF24" s="30">
        <v>75</v>
      </c>
      <c r="KG24" s="30">
        <v>4</v>
      </c>
      <c r="KH24" s="30">
        <v>0</v>
      </c>
      <c r="KI24" s="30">
        <v>1</v>
      </c>
      <c r="KJ24" s="30">
        <v>19</v>
      </c>
      <c r="KK24" s="30">
        <v>2</v>
      </c>
      <c r="KL24" s="30">
        <v>91</v>
      </c>
      <c r="KM24" s="30">
        <v>33</v>
      </c>
      <c r="KN24" s="30">
        <v>0</v>
      </c>
      <c r="KO24" s="30">
        <v>34</v>
      </c>
      <c r="KP24" s="30">
        <v>34</v>
      </c>
      <c r="KQ24" s="30">
        <v>42</v>
      </c>
      <c r="KR24" s="30">
        <v>0</v>
      </c>
      <c r="KS24" s="30">
        <v>1</v>
      </c>
      <c r="KT24" s="30">
        <v>0</v>
      </c>
      <c r="KU24" s="30">
        <v>9</v>
      </c>
      <c r="KV24" s="30">
        <v>2</v>
      </c>
      <c r="KW24" s="30">
        <v>11</v>
      </c>
      <c r="KX24" s="30">
        <v>36</v>
      </c>
      <c r="KY24" s="30">
        <v>7</v>
      </c>
      <c r="KZ24" s="30">
        <v>32</v>
      </c>
      <c r="LA24" s="30">
        <v>32</v>
      </c>
      <c r="LB24" s="30">
        <v>0</v>
      </c>
      <c r="LC24" s="30">
        <v>0</v>
      </c>
      <c r="LD24" s="30">
        <v>45</v>
      </c>
      <c r="LE24" s="30">
        <v>0</v>
      </c>
      <c r="LF24" s="30">
        <v>8</v>
      </c>
      <c r="LG24" s="30">
        <v>1</v>
      </c>
      <c r="LH24" s="30">
        <v>1</v>
      </c>
      <c r="LI24" s="30">
        <v>53</v>
      </c>
      <c r="LJ24" s="30">
        <v>10</v>
      </c>
      <c r="LK24" s="30">
        <v>0</v>
      </c>
      <c r="LL24" s="30">
        <v>121</v>
      </c>
      <c r="LM24" s="30">
        <v>3</v>
      </c>
      <c r="LN24" s="30">
        <v>15</v>
      </c>
      <c r="LO24" s="30">
        <v>7</v>
      </c>
      <c r="LP24" s="30">
        <v>2</v>
      </c>
      <c r="LQ24" s="30">
        <v>2</v>
      </c>
      <c r="LR24" s="30">
        <v>5</v>
      </c>
      <c r="LS24" s="30">
        <v>0</v>
      </c>
      <c r="LT24" s="30">
        <v>2</v>
      </c>
      <c r="LU24" s="30">
        <v>4</v>
      </c>
      <c r="LV24" s="30">
        <v>4</v>
      </c>
      <c r="LW24" s="30">
        <v>1</v>
      </c>
      <c r="LX24" s="30">
        <v>0</v>
      </c>
      <c r="LY24" s="30">
        <v>1</v>
      </c>
      <c r="LZ24" s="30">
        <v>2</v>
      </c>
      <c r="MA24" s="30">
        <v>0</v>
      </c>
      <c r="MB24" s="30">
        <v>0</v>
      </c>
      <c r="MC24" s="30">
        <v>25</v>
      </c>
      <c r="MD24" s="30">
        <v>0</v>
      </c>
      <c r="ME24" s="30">
        <v>5</v>
      </c>
      <c r="MF24" s="30">
        <v>3</v>
      </c>
      <c r="MG24" s="30">
        <v>4</v>
      </c>
      <c r="MH24" s="30">
        <v>0</v>
      </c>
      <c r="MI24" s="30">
        <v>2</v>
      </c>
      <c r="MJ24" s="30">
        <v>0</v>
      </c>
      <c r="MK24" s="30">
        <v>0</v>
      </c>
      <c r="ML24" s="30">
        <v>2</v>
      </c>
      <c r="MM24" s="30">
        <v>0</v>
      </c>
      <c r="MN24" s="30">
        <v>0</v>
      </c>
      <c r="MO24" s="30">
        <v>398</v>
      </c>
      <c r="MP24" s="30">
        <v>0</v>
      </c>
      <c r="MQ24" s="30">
        <v>4</v>
      </c>
      <c r="MR24" s="30">
        <v>11</v>
      </c>
      <c r="MS24" s="30">
        <v>17</v>
      </c>
      <c r="MT24" s="30">
        <v>13</v>
      </c>
      <c r="MU24" s="30">
        <v>0</v>
      </c>
      <c r="MV24" s="30">
        <v>155</v>
      </c>
      <c r="MW24" s="30">
        <v>0</v>
      </c>
      <c r="MX24" s="30">
        <v>0</v>
      </c>
      <c r="MY24" s="30">
        <v>0</v>
      </c>
      <c r="MZ24" s="30">
        <v>239</v>
      </c>
      <c r="NA24" s="30">
        <v>1</v>
      </c>
      <c r="NB24" s="30">
        <v>15</v>
      </c>
      <c r="NC24" s="30">
        <v>0</v>
      </c>
      <c r="ND24" s="30">
        <v>2</v>
      </c>
      <c r="NE24" s="30">
        <v>0</v>
      </c>
      <c r="NF24" s="30">
        <v>272</v>
      </c>
      <c r="NG24" s="30">
        <v>5</v>
      </c>
      <c r="NH24" s="30">
        <v>0</v>
      </c>
      <c r="NI24" s="30">
        <v>0</v>
      </c>
      <c r="NJ24" s="30">
        <v>65</v>
      </c>
      <c r="NK24" s="30">
        <v>28</v>
      </c>
      <c r="NL24" s="30">
        <v>9</v>
      </c>
      <c r="NM24" s="30">
        <v>10</v>
      </c>
      <c r="NN24" s="30">
        <v>2</v>
      </c>
      <c r="NO24" s="30">
        <v>3</v>
      </c>
      <c r="NP24" s="30">
        <v>0</v>
      </c>
      <c r="NQ24" s="30">
        <v>3</v>
      </c>
      <c r="NR24" s="30">
        <v>27</v>
      </c>
    </row>
    <row r="25" spans="1:382" s="14" customFormat="1" ht="12.75" customHeight="1">
      <c r="A25" s="7" t="s">
        <v>249</v>
      </c>
      <c r="B25" s="10" t="s">
        <v>273</v>
      </c>
      <c r="C25" s="30">
        <v>4314</v>
      </c>
      <c r="D25" s="30">
        <f t="shared" si="0"/>
        <v>4314</v>
      </c>
      <c r="E25" s="34">
        <v>10</v>
      </c>
      <c r="F25" s="34">
        <v>10</v>
      </c>
      <c r="G25" s="34">
        <v>10</v>
      </c>
      <c r="H25" s="34">
        <v>7</v>
      </c>
      <c r="I25" s="34">
        <v>10</v>
      </c>
      <c r="J25" s="34">
        <v>6</v>
      </c>
      <c r="K25" s="34">
        <v>4</v>
      </c>
      <c r="L25" s="34">
        <v>5</v>
      </c>
      <c r="M25" s="34">
        <v>5</v>
      </c>
      <c r="N25" s="34">
        <v>5</v>
      </c>
      <c r="O25" s="34">
        <v>5</v>
      </c>
      <c r="P25" s="34">
        <v>5</v>
      </c>
      <c r="Q25" s="34">
        <v>5</v>
      </c>
      <c r="R25" s="34">
        <v>5</v>
      </c>
      <c r="S25" s="34">
        <v>7</v>
      </c>
      <c r="T25" s="34">
        <v>20</v>
      </c>
      <c r="U25" s="34">
        <v>20</v>
      </c>
      <c r="V25" s="34">
        <v>25</v>
      </c>
      <c r="W25" s="34">
        <v>16</v>
      </c>
      <c r="X25" s="34">
        <v>10</v>
      </c>
      <c r="Y25" s="34">
        <v>20</v>
      </c>
      <c r="Z25" s="34">
        <v>20</v>
      </c>
      <c r="AA25" s="34">
        <v>20</v>
      </c>
      <c r="AB25" s="34">
        <v>25</v>
      </c>
      <c r="AC25" s="34">
        <v>3</v>
      </c>
      <c r="AD25" s="34">
        <v>2</v>
      </c>
      <c r="AE25" s="34">
        <v>2</v>
      </c>
      <c r="AF25" s="34">
        <v>10</v>
      </c>
      <c r="AG25" s="34">
        <v>10</v>
      </c>
      <c r="AH25" s="34">
        <v>5</v>
      </c>
      <c r="AI25" s="34">
        <v>37</v>
      </c>
      <c r="AJ25" s="34">
        <v>20</v>
      </c>
      <c r="AK25" s="34">
        <v>13</v>
      </c>
      <c r="AL25" s="34">
        <v>19</v>
      </c>
      <c r="AM25" s="34">
        <v>20</v>
      </c>
      <c r="AN25" s="34">
        <v>20</v>
      </c>
      <c r="AO25" s="34">
        <v>12</v>
      </c>
      <c r="AP25" s="34">
        <v>40</v>
      </c>
      <c r="AQ25" s="34">
        <v>30</v>
      </c>
      <c r="AR25" s="34">
        <v>30</v>
      </c>
      <c r="AS25" s="34">
        <v>5</v>
      </c>
      <c r="AT25" s="34">
        <v>5</v>
      </c>
      <c r="AU25" s="34">
        <v>5</v>
      </c>
      <c r="AV25" s="34">
        <v>5</v>
      </c>
      <c r="AW25" s="34">
        <v>5</v>
      </c>
      <c r="AX25" s="34">
        <v>5</v>
      </c>
      <c r="AY25" s="34">
        <v>3</v>
      </c>
      <c r="AZ25" s="34">
        <v>10</v>
      </c>
      <c r="BA25" s="34">
        <v>10</v>
      </c>
      <c r="BB25" s="34">
        <v>7</v>
      </c>
      <c r="BC25" s="34">
        <v>10</v>
      </c>
      <c r="BD25" s="34">
        <v>5</v>
      </c>
      <c r="BE25" s="34">
        <v>5</v>
      </c>
      <c r="BF25" s="34">
        <v>5</v>
      </c>
      <c r="BG25" s="34">
        <v>5</v>
      </c>
      <c r="BH25" s="34">
        <v>5</v>
      </c>
      <c r="BI25" s="34">
        <v>5</v>
      </c>
      <c r="BJ25" s="34">
        <v>5</v>
      </c>
      <c r="BK25" s="34">
        <v>5</v>
      </c>
      <c r="BL25" s="34">
        <v>7</v>
      </c>
      <c r="BM25" s="34">
        <v>3</v>
      </c>
      <c r="BN25" s="34">
        <v>4</v>
      </c>
      <c r="BO25" s="34">
        <v>30</v>
      </c>
      <c r="BP25" s="34">
        <v>4</v>
      </c>
      <c r="BQ25" s="34">
        <v>3</v>
      </c>
      <c r="BR25" s="34">
        <v>15</v>
      </c>
      <c r="BS25" s="34">
        <v>10</v>
      </c>
      <c r="BT25" s="34">
        <v>5</v>
      </c>
      <c r="BU25" s="34">
        <v>5</v>
      </c>
      <c r="BV25" s="34">
        <v>38</v>
      </c>
      <c r="BW25" s="34">
        <v>20</v>
      </c>
      <c r="BX25" s="34">
        <v>20</v>
      </c>
      <c r="BY25" s="34">
        <v>20</v>
      </c>
      <c r="BZ25" s="34">
        <v>40</v>
      </c>
      <c r="CA25" s="34">
        <v>20</v>
      </c>
      <c r="CB25" s="34">
        <v>25</v>
      </c>
      <c r="CC25" s="34">
        <v>20</v>
      </c>
      <c r="CD25" s="34">
        <v>20</v>
      </c>
      <c r="CE25" s="34">
        <v>20</v>
      </c>
      <c r="CF25" s="34">
        <v>20</v>
      </c>
      <c r="CG25" s="34">
        <v>10</v>
      </c>
      <c r="CH25" s="34">
        <v>10</v>
      </c>
      <c r="CI25" s="34">
        <v>10</v>
      </c>
      <c r="CJ25" s="34">
        <v>10</v>
      </c>
      <c r="CK25" s="34">
        <v>5</v>
      </c>
      <c r="CL25" s="34">
        <v>5</v>
      </c>
      <c r="CM25" s="34">
        <v>4</v>
      </c>
      <c r="CN25" s="34">
        <v>5</v>
      </c>
      <c r="CO25" s="34">
        <v>5</v>
      </c>
      <c r="CP25" s="34">
        <v>5</v>
      </c>
      <c r="CQ25" s="34">
        <v>5</v>
      </c>
      <c r="CR25" s="34">
        <v>5</v>
      </c>
      <c r="CS25" s="34">
        <v>4</v>
      </c>
      <c r="CT25" s="34">
        <v>10</v>
      </c>
      <c r="CU25" s="34">
        <v>10</v>
      </c>
      <c r="CV25" s="34">
        <v>5</v>
      </c>
      <c r="CW25" s="34">
        <v>5</v>
      </c>
      <c r="CX25" s="34">
        <v>5</v>
      </c>
      <c r="CY25" s="34">
        <v>5</v>
      </c>
      <c r="CZ25" s="34">
        <v>20</v>
      </c>
      <c r="DA25" s="34">
        <v>16</v>
      </c>
      <c r="DB25" s="34">
        <v>20</v>
      </c>
      <c r="DC25" s="34">
        <v>20</v>
      </c>
      <c r="DD25" s="34">
        <v>20</v>
      </c>
      <c r="DE25" s="34">
        <v>20</v>
      </c>
      <c r="DF25" s="34">
        <v>19</v>
      </c>
      <c r="DG25" s="34">
        <v>20</v>
      </c>
      <c r="DH25" s="34">
        <v>24</v>
      </c>
      <c r="DI25" s="34">
        <v>14</v>
      </c>
      <c r="DJ25" s="34">
        <v>10</v>
      </c>
      <c r="DK25" s="34">
        <v>10</v>
      </c>
      <c r="DL25" s="34">
        <v>3</v>
      </c>
      <c r="DM25" s="34">
        <v>5</v>
      </c>
      <c r="DN25" s="34">
        <v>5</v>
      </c>
      <c r="DO25" s="34">
        <v>3</v>
      </c>
      <c r="DP25" s="34">
        <v>5</v>
      </c>
      <c r="DQ25" s="34">
        <v>5</v>
      </c>
      <c r="DR25" s="34">
        <v>10</v>
      </c>
      <c r="DS25" s="34">
        <v>31</v>
      </c>
      <c r="DT25" s="34">
        <v>10</v>
      </c>
      <c r="DU25" s="34">
        <v>5</v>
      </c>
      <c r="DV25" s="34">
        <v>5</v>
      </c>
      <c r="DW25" s="34">
        <v>7</v>
      </c>
      <c r="DX25" s="34">
        <v>7</v>
      </c>
      <c r="DY25" s="34">
        <v>7</v>
      </c>
      <c r="DZ25" s="34">
        <v>7</v>
      </c>
      <c r="EA25" s="34">
        <v>5</v>
      </c>
      <c r="EB25" s="34">
        <v>5</v>
      </c>
      <c r="EC25" s="34">
        <v>5</v>
      </c>
      <c r="ED25" s="34">
        <v>10</v>
      </c>
      <c r="EE25" s="34">
        <v>5</v>
      </c>
      <c r="EF25" s="34">
        <v>5</v>
      </c>
      <c r="EG25" s="34">
        <v>5</v>
      </c>
      <c r="EH25" s="34">
        <v>5</v>
      </c>
      <c r="EI25" s="34">
        <v>3</v>
      </c>
      <c r="EJ25" s="34">
        <v>0</v>
      </c>
      <c r="EK25" s="34">
        <v>3</v>
      </c>
      <c r="EL25" s="34">
        <v>22</v>
      </c>
      <c r="EM25" s="34">
        <v>5</v>
      </c>
      <c r="EN25" s="34">
        <v>5</v>
      </c>
      <c r="EO25" s="34">
        <v>15</v>
      </c>
      <c r="EP25" s="34">
        <v>5</v>
      </c>
      <c r="EQ25" s="34">
        <v>13</v>
      </c>
      <c r="ER25" s="34">
        <v>5</v>
      </c>
      <c r="ES25" s="34">
        <v>5</v>
      </c>
      <c r="ET25" s="34">
        <v>5</v>
      </c>
      <c r="EU25" s="34">
        <v>5</v>
      </c>
      <c r="EV25" s="34">
        <v>5</v>
      </c>
      <c r="EW25" s="34">
        <v>5</v>
      </c>
      <c r="EX25" s="34">
        <v>5</v>
      </c>
      <c r="EY25" s="34">
        <v>0</v>
      </c>
      <c r="EZ25" s="34">
        <v>5</v>
      </c>
      <c r="FA25" s="34">
        <v>5</v>
      </c>
      <c r="FB25" s="34">
        <v>4</v>
      </c>
      <c r="FC25" s="34">
        <v>0</v>
      </c>
      <c r="FD25" s="34">
        <v>5</v>
      </c>
      <c r="FE25" s="34">
        <v>30</v>
      </c>
      <c r="FF25" s="34">
        <v>20</v>
      </c>
      <c r="FG25" s="34">
        <v>20</v>
      </c>
      <c r="FH25" s="34">
        <v>15</v>
      </c>
      <c r="FI25" s="34">
        <v>15</v>
      </c>
      <c r="FJ25" s="34">
        <v>15</v>
      </c>
      <c r="FK25" s="34">
        <v>47</v>
      </c>
      <c r="FL25" s="34">
        <v>30</v>
      </c>
      <c r="FM25" s="34">
        <v>15</v>
      </c>
      <c r="FN25" s="34">
        <v>15</v>
      </c>
      <c r="FO25" s="34">
        <v>15</v>
      </c>
      <c r="FP25" s="34">
        <v>15</v>
      </c>
      <c r="FQ25" s="34">
        <v>15</v>
      </c>
      <c r="FR25" s="34">
        <v>4</v>
      </c>
      <c r="FS25" s="34">
        <v>5</v>
      </c>
      <c r="FT25" s="34">
        <v>5</v>
      </c>
      <c r="FU25" s="34">
        <v>5</v>
      </c>
      <c r="FV25" s="34">
        <v>5</v>
      </c>
      <c r="FW25" s="34">
        <v>5</v>
      </c>
      <c r="FX25" s="34">
        <v>5</v>
      </c>
      <c r="FY25" s="34">
        <v>5</v>
      </c>
      <c r="FZ25" s="34">
        <v>5</v>
      </c>
      <c r="GA25" s="34">
        <v>5</v>
      </c>
      <c r="GB25" s="34">
        <v>5</v>
      </c>
      <c r="GC25" s="34">
        <v>5</v>
      </c>
      <c r="GD25" s="34">
        <v>10</v>
      </c>
      <c r="GE25" s="34">
        <v>5</v>
      </c>
      <c r="GF25" s="34">
        <v>5</v>
      </c>
      <c r="GG25" s="34">
        <v>5</v>
      </c>
      <c r="GH25" s="34">
        <v>3</v>
      </c>
      <c r="GI25" s="34">
        <v>5</v>
      </c>
      <c r="GJ25" s="34">
        <v>3</v>
      </c>
      <c r="GK25" s="34">
        <v>5</v>
      </c>
      <c r="GL25" s="34">
        <v>5</v>
      </c>
      <c r="GM25" s="34">
        <v>24</v>
      </c>
      <c r="GN25" s="34">
        <v>24</v>
      </c>
      <c r="GO25" s="34">
        <v>25</v>
      </c>
      <c r="GP25" s="34">
        <v>25</v>
      </c>
      <c r="GQ25" s="34">
        <v>10</v>
      </c>
      <c r="GR25" s="34">
        <v>5</v>
      </c>
      <c r="GS25" s="34">
        <v>5</v>
      </c>
      <c r="GT25" s="34">
        <v>5</v>
      </c>
      <c r="GU25" s="34">
        <v>5</v>
      </c>
      <c r="GV25" s="34">
        <v>5</v>
      </c>
      <c r="GW25" s="34">
        <v>5</v>
      </c>
      <c r="GX25" s="34">
        <v>5</v>
      </c>
      <c r="GY25" s="34">
        <v>10</v>
      </c>
      <c r="GZ25" s="34">
        <v>10</v>
      </c>
      <c r="HA25" s="34">
        <v>5</v>
      </c>
      <c r="HB25" s="34">
        <v>5</v>
      </c>
      <c r="HC25" s="34">
        <v>5</v>
      </c>
      <c r="HD25" s="34">
        <v>27</v>
      </c>
      <c r="HE25" s="34">
        <v>40</v>
      </c>
      <c r="HF25" s="34">
        <v>39</v>
      </c>
      <c r="HG25" s="34">
        <v>40</v>
      </c>
      <c r="HH25" s="34">
        <v>10</v>
      </c>
      <c r="HI25" s="34">
        <v>9</v>
      </c>
      <c r="HJ25" s="34">
        <v>5</v>
      </c>
      <c r="HK25" s="34">
        <v>5</v>
      </c>
      <c r="HL25" s="34">
        <v>5</v>
      </c>
      <c r="HM25" s="34">
        <v>3</v>
      </c>
      <c r="HN25" s="34">
        <v>3</v>
      </c>
      <c r="HO25" s="34">
        <v>3</v>
      </c>
      <c r="HP25" s="34">
        <v>5</v>
      </c>
      <c r="HQ25" s="34">
        <v>5</v>
      </c>
      <c r="HR25" s="34">
        <v>7</v>
      </c>
      <c r="HS25" s="34">
        <v>10</v>
      </c>
      <c r="HT25" s="34">
        <v>5</v>
      </c>
      <c r="HU25" s="34">
        <v>5</v>
      </c>
      <c r="HV25" s="34">
        <v>10</v>
      </c>
      <c r="HW25" s="34">
        <v>5</v>
      </c>
      <c r="HX25" s="34">
        <v>15</v>
      </c>
      <c r="HY25" s="34">
        <v>10</v>
      </c>
      <c r="HZ25" s="30">
        <v>9</v>
      </c>
      <c r="IA25" s="30">
        <v>14</v>
      </c>
      <c r="IB25" s="30">
        <v>0</v>
      </c>
      <c r="IC25" s="30">
        <v>0</v>
      </c>
      <c r="ID25" s="30">
        <v>0</v>
      </c>
      <c r="IE25" s="30">
        <v>0</v>
      </c>
      <c r="IF25" s="30">
        <v>0</v>
      </c>
      <c r="IG25" s="30">
        <v>0</v>
      </c>
      <c r="IH25" s="30">
        <v>0</v>
      </c>
      <c r="II25" s="30">
        <v>0</v>
      </c>
      <c r="IJ25" s="30">
        <v>0</v>
      </c>
      <c r="IK25" s="30">
        <v>0</v>
      </c>
      <c r="IL25" s="30">
        <v>0</v>
      </c>
      <c r="IM25" s="30">
        <v>5</v>
      </c>
      <c r="IN25" s="30">
        <v>5</v>
      </c>
      <c r="IO25" s="30">
        <v>10</v>
      </c>
      <c r="IP25" s="30">
        <v>10</v>
      </c>
      <c r="IQ25" s="30">
        <v>10</v>
      </c>
      <c r="IR25" s="30">
        <v>5</v>
      </c>
      <c r="IS25" s="30">
        <v>8</v>
      </c>
      <c r="IT25" s="30">
        <v>9</v>
      </c>
      <c r="IU25" s="30">
        <v>50</v>
      </c>
      <c r="IV25" s="30">
        <v>75</v>
      </c>
      <c r="IW25" s="30">
        <v>76</v>
      </c>
      <c r="IX25" s="30">
        <v>74</v>
      </c>
      <c r="IY25" s="30">
        <v>75</v>
      </c>
      <c r="IZ25" s="30">
        <v>5</v>
      </c>
      <c r="JA25" s="30">
        <v>3</v>
      </c>
      <c r="JB25" s="30">
        <v>5</v>
      </c>
      <c r="JC25" s="30">
        <v>9</v>
      </c>
      <c r="JD25" s="30">
        <v>10</v>
      </c>
      <c r="JE25" s="30">
        <v>5</v>
      </c>
      <c r="JF25" s="30">
        <v>10</v>
      </c>
      <c r="JG25" s="30">
        <v>10</v>
      </c>
      <c r="JH25" s="30">
        <v>4</v>
      </c>
      <c r="JI25" s="30">
        <v>4</v>
      </c>
      <c r="JJ25" s="30">
        <v>5</v>
      </c>
      <c r="JK25" s="30">
        <v>3</v>
      </c>
      <c r="JL25" s="30">
        <v>1</v>
      </c>
      <c r="JM25" s="30">
        <v>0</v>
      </c>
      <c r="JN25" s="30">
        <v>0</v>
      </c>
      <c r="JO25" s="30">
        <v>15</v>
      </c>
      <c r="JP25" s="30">
        <v>14</v>
      </c>
      <c r="JQ25" s="30">
        <v>0</v>
      </c>
      <c r="JR25" s="30">
        <v>2</v>
      </c>
      <c r="JS25" s="30">
        <v>5</v>
      </c>
      <c r="JT25" s="30">
        <v>0</v>
      </c>
      <c r="JU25" s="30">
        <v>5</v>
      </c>
      <c r="JV25" s="30">
        <v>8</v>
      </c>
      <c r="JW25" s="30">
        <v>5</v>
      </c>
      <c r="JX25" s="30">
        <v>10</v>
      </c>
      <c r="JY25" s="30">
        <v>5</v>
      </c>
      <c r="JZ25" s="30">
        <v>3</v>
      </c>
      <c r="KA25" s="30">
        <v>5</v>
      </c>
      <c r="KB25" s="30">
        <v>5</v>
      </c>
      <c r="KC25" s="30">
        <v>12</v>
      </c>
      <c r="KD25" s="30">
        <v>5</v>
      </c>
      <c r="KE25" s="30">
        <v>5</v>
      </c>
      <c r="KF25" s="30">
        <v>9</v>
      </c>
      <c r="KG25" s="30">
        <v>8</v>
      </c>
      <c r="KH25" s="30">
        <v>15</v>
      </c>
      <c r="KI25" s="30">
        <v>13</v>
      </c>
      <c r="KJ25" s="30">
        <v>10</v>
      </c>
      <c r="KK25" s="30">
        <v>10</v>
      </c>
      <c r="KL25" s="30">
        <v>65</v>
      </c>
      <c r="KM25" s="30">
        <v>63</v>
      </c>
      <c r="KN25" s="30">
        <v>5</v>
      </c>
      <c r="KO25" s="30">
        <v>65</v>
      </c>
      <c r="KP25" s="30">
        <v>71</v>
      </c>
      <c r="KQ25" s="30">
        <v>65</v>
      </c>
      <c r="KR25" s="30">
        <v>5</v>
      </c>
      <c r="KS25" s="30">
        <v>20</v>
      </c>
      <c r="KT25" s="30">
        <v>10</v>
      </c>
      <c r="KU25" s="30">
        <v>15</v>
      </c>
      <c r="KV25" s="30">
        <v>10</v>
      </c>
      <c r="KW25" s="30">
        <v>15</v>
      </c>
      <c r="KX25" s="30">
        <v>20</v>
      </c>
      <c r="KY25" s="30">
        <v>20</v>
      </c>
      <c r="KZ25" s="30">
        <v>10</v>
      </c>
      <c r="LA25" s="30">
        <v>0</v>
      </c>
      <c r="LB25" s="30">
        <v>5</v>
      </c>
      <c r="LC25" s="30">
        <v>3</v>
      </c>
      <c r="LD25" s="30">
        <v>20</v>
      </c>
      <c r="LE25" s="30">
        <v>5</v>
      </c>
      <c r="LF25" s="30">
        <v>20</v>
      </c>
      <c r="LG25" s="30">
        <v>5</v>
      </c>
      <c r="LH25" s="30">
        <v>5</v>
      </c>
      <c r="LI25" s="30">
        <v>10</v>
      </c>
      <c r="LJ25" s="30">
        <v>10</v>
      </c>
      <c r="LK25" s="30">
        <v>20</v>
      </c>
      <c r="LL25" s="30">
        <v>5</v>
      </c>
      <c r="LM25" s="30">
        <v>15</v>
      </c>
      <c r="LN25" s="30">
        <v>20</v>
      </c>
      <c r="LO25" s="30">
        <v>0</v>
      </c>
      <c r="LP25" s="30">
        <v>5</v>
      </c>
      <c r="LQ25" s="30">
        <v>20</v>
      </c>
      <c r="LR25" s="30">
        <v>0</v>
      </c>
      <c r="LS25" s="30">
        <v>3</v>
      </c>
      <c r="LT25" s="30">
        <v>10</v>
      </c>
      <c r="LU25" s="30">
        <v>15</v>
      </c>
      <c r="LV25" s="30">
        <v>15</v>
      </c>
      <c r="LW25" s="30">
        <v>15</v>
      </c>
      <c r="LX25" s="30">
        <v>15</v>
      </c>
      <c r="LY25" s="30">
        <v>15</v>
      </c>
      <c r="LZ25" s="30">
        <v>15</v>
      </c>
      <c r="MA25" s="30">
        <v>15</v>
      </c>
      <c r="MB25" s="30">
        <v>15</v>
      </c>
      <c r="MC25" s="30">
        <v>7</v>
      </c>
      <c r="MD25" s="30">
        <v>3</v>
      </c>
      <c r="ME25" s="30">
        <v>5</v>
      </c>
      <c r="MF25" s="30">
        <v>10</v>
      </c>
      <c r="MG25" s="30">
        <v>5</v>
      </c>
      <c r="MH25" s="30">
        <v>4</v>
      </c>
      <c r="MI25" s="30">
        <v>15</v>
      </c>
      <c r="MJ25" s="30">
        <v>15</v>
      </c>
      <c r="MK25" s="30">
        <v>15</v>
      </c>
      <c r="ML25" s="30">
        <v>15</v>
      </c>
      <c r="MM25" s="30">
        <v>10</v>
      </c>
      <c r="MN25" s="30">
        <v>3</v>
      </c>
      <c r="MO25" s="30">
        <v>10</v>
      </c>
      <c r="MP25" s="30">
        <v>3</v>
      </c>
      <c r="MQ25" s="30">
        <v>10</v>
      </c>
      <c r="MR25" s="30">
        <v>10</v>
      </c>
      <c r="MS25" s="30">
        <v>9</v>
      </c>
      <c r="MT25" s="30">
        <v>5</v>
      </c>
      <c r="MU25" s="30">
        <v>5</v>
      </c>
      <c r="MV25" s="30">
        <v>10</v>
      </c>
      <c r="MW25" s="30">
        <v>10</v>
      </c>
      <c r="MX25" s="30">
        <v>5</v>
      </c>
      <c r="MY25" s="30">
        <v>5</v>
      </c>
      <c r="MZ25" s="30">
        <v>10</v>
      </c>
      <c r="NA25" s="30">
        <v>5</v>
      </c>
      <c r="NB25" s="30">
        <v>3</v>
      </c>
      <c r="NC25" s="30">
        <v>5</v>
      </c>
      <c r="ND25" s="30">
        <v>3</v>
      </c>
      <c r="NE25" s="30">
        <v>0</v>
      </c>
      <c r="NF25" s="30">
        <v>19</v>
      </c>
      <c r="NG25" s="30">
        <v>0</v>
      </c>
      <c r="NH25" s="30">
        <v>5</v>
      </c>
      <c r="NI25" s="30">
        <v>6</v>
      </c>
      <c r="NJ25" s="30">
        <v>41</v>
      </c>
      <c r="NK25" s="30">
        <v>80</v>
      </c>
      <c r="NL25" s="30">
        <v>5</v>
      </c>
      <c r="NM25" s="30">
        <v>29</v>
      </c>
      <c r="NN25" s="30">
        <v>4</v>
      </c>
      <c r="NO25" s="30">
        <v>0</v>
      </c>
      <c r="NP25" s="30">
        <v>5</v>
      </c>
      <c r="NQ25" s="30">
        <v>3</v>
      </c>
      <c r="NR25" s="30">
        <v>20</v>
      </c>
    </row>
    <row r="26" spans="1:382" ht="12.75" customHeight="1">
      <c r="A26" s="7" t="s">
        <v>247</v>
      </c>
      <c r="B26" s="10" t="s">
        <v>274</v>
      </c>
      <c r="C26" s="30">
        <v>0</v>
      </c>
      <c r="D26" s="30">
        <f t="shared" si="0"/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0</v>
      </c>
      <c r="AV26" s="34">
        <v>0</v>
      </c>
      <c r="AW26" s="34">
        <v>0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H26" s="34">
        <v>0</v>
      </c>
      <c r="BI26" s="34">
        <v>0</v>
      </c>
      <c r="BJ26" s="34">
        <v>0</v>
      </c>
      <c r="BK26" s="34">
        <v>0</v>
      </c>
      <c r="BL26" s="34">
        <v>0</v>
      </c>
      <c r="BM26" s="34">
        <v>0</v>
      </c>
      <c r="BN26" s="34">
        <v>0</v>
      </c>
      <c r="BO26" s="34">
        <v>0</v>
      </c>
      <c r="BP26" s="34">
        <v>0</v>
      </c>
      <c r="BQ26" s="34">
        <v>0</v>
      </c>
      <c r="BR26" s="34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34">
        <v>0</v>
      </c>
      <c r="CE26" s="34">
        <v>0</v>
      </c>
      <c r="CF26" s="34">
        <v>0</v>
      </c>
      <c r="CG26" s="34">
        <v>0</v>
      </c>
      <c r="CH26" s="34">
        <v>0</v>
      </c>
      <c r="CI26" s="34">
        <v>0</v>
      </c>
      <c r="CJ26" s="34">
        <v>0</v>
      </c>
      <c r="CK26" s="34">
        <v>0</v>
      </c>
      <c r="CL26" s="34">
        <v>0</v>
      </c>
      <c r="CM26" s="34">
        <v>0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0</v>
      </c>
      <c r="CU26" s="34">
        <v>0</v>
      </c>
      <c r="CV26" s="34">
        <v>0</v>
      </c>
      <c r="CW26" s="34">
        <v>0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4">
        <v>0</v>
      </c>
      <c r="DG26" s="34">
        <v>0</v>
      </c>
      <c r="DH26" s="34">
        <v>0</v>
      </c>
      <c r="DI26" s="34">
        <v>0</v>
      </c>
      <c r="DJ26" s="34">
        <v>0</v>
      </c>
      <c r="DK26" s="34">
        <v>0</v>
      </c>
      <c r="DL26" s="34">
        <v>0</v>
      </c>
      <c r="DM26" s="34">
        <v>0</v>
      </c>
      <c r="DN26" s="34">
        <v>0</v>
      </c>
      <c r="DO26" s="34">
        <v>0</v>
      </c>
      <c r="DP26" s="34">
        <v>0</v>
      </c>
      <c r="DQ26" s="34">
        <v>0</v>
      </c>
      <c r="DR26" s="34">
        <v>0</v>
      </c>
      <c r="DS26" s="34">
        <v>0</v>
      </c>
      <c r="DT26" s="34">
        <v>0</v>
      </c>
      <c r="DU26" s="34">
        <v>0</v>
      </c>
      <c r="DV26" s="34">
        <v>0</v>
      </c>
      <c r="DW26" s="34">
        <v>0</v>
      </c>
      <c r="DX26" s="34">
        <v>0</v>
      </c>
      <c r="DY26" s="34">
        <v>0</v>
      </c>
      <c r="DZ26" s="34">
        <v>0</v>
      </c>
      <c r="EA26" s="34">
        <v>0</v>
      </c>
      <c r="EB26" s="34">
        <v>0</v>
      </c>
      <c r="EC26" s="34">
        <v>0</v>
      </c>
      <c r="ED26" s="34">
        <v>0</v>
      </c>
      <c r="EE26" s="34">
        <v>0</v>
      </c>
      <c r="EF26" s="34">
        <v>0</v>
      </c>
      <c r="EG26" s="34">
        <v>0</v>
      </c>
      <c r="EH26" s="34">
        <v>0</v>
      </c>
      <c r="EI26" s="34">
        <v>0</v>
      </c>
      <c r="EJ26" s="34">
        <v>0</v>
      </c>
      <c r="EK26" s="34">
        <v>0</v>
      </c>
      <c r="EL26" s="34">
        <v>0</v>
      </c>
      <c r="EM26" s="34">
        <v>0</v>
      </c>
      <c r="EN26" s="34">
        <v>0</v>
      </c>
      <c r="EO26" s="34">
        <v>0</v>
      </c>
      <c r="EP26" s="34">
        <v>0</v>
      </c>
      <c r="EQ26" s="34">
        <v>0</v>
      </c>
      <c r="ER26" s="34">
        <v>0</v>
      </c>
      <c r="ES26" s="34">
        <v>0</v>
      </c>
      <c r="ET26" s="34">
        <v>0</v>
      </c>
      <c r="EU26" s="34">
        <v>0</v>
      </c>
      <c r="EV26" s="34">
        <v>0</v>
      </c>
      <c r="EW26" s="34">
        <v>0</v>
      </c>
      <c r="EX26" s="34">
        <v>0</v>
      </c>
      <c r="EY26" s="34">
        <v>0</v>
      </c>
      <c r="EZ26" s="34">
        <v>0</v>
      </c>
      <c r="FA26" s="34">
        <v>0</v>
      </c>
      <c r="FB26" s="34">
        <v>0</v>
      </c>
      <c r="FC26" s="34">
        <v>0</v>
      </c>
      <c r="FD26" s="34">
        <v>0</v>
      </c>
      <c r="FE26" s="34">
        <v>0</v>
      </c>
      <c r="FF26" s="34">
        <v>0</v>
      </c>
      <c r="FG26" s="34">
        <v>0</v>
      </c>
      <c r="FH26" s="34">
        <v>0</v>
      </c>
      <c r="FI26" s="34">
        <v>0</v>
      </c>
      <c r="FJ26" s="34">
        <v>0</v>
      </c>
      <c r="FK26" s="34">
        <v>0</v>
      </c>
      <c r="FL26" s="34">
        <v>0</v>
      </c>
      <c r="FM26" s="34">
        <v>0</v>
      </c>
      <c r="FN26" s="34">
        <v>0</v>
      </c>
      <c r="FO26" s="34">
        <v>0</v>
      </c>
      <c r="FP26" s="34">
        <v>0</v>
      </c>
      <c r="FQ26" s="34">
        <v>0</v>
      </c>
      <c r="FR26" s="34">
        <v>0</v>
      </c>
      <c r="FS26" s="34">
        <v>0</v>
      </c>
      <c r="FT26" s="34">
        <v>0</v>
      </c>
      <c r="FU26" s="34">
        <v>0</v>
      </c>
      <c r="FV26" s="34">
        <v>0</v>
      </c>
      <c r="FW26" s="34">
        <v>0</v>
      </c>
      <c r="FX26" s="34">
        <v>0</v>
      </c>
      <c r="FY26" s="34">
        <v>0</v>
      </c>
      <c r="FZ26" s="34">
        <v>0</v>
      </c>
      <c r="GA26" s="34">
        <v>0</v>
      </c>
      <c r="GB26" s="34">
        <v>0</v>
      </c>
      <c r="GC26" s="34">
        <v>0</v>
      </c>
      <c r="GD26" s="34">
        <v>0</v>
      </c>
      <c r="GE26" s="34">
        <v>0</v>
      </c>
      <c r="GF26" s="34">
        <v>0</v>
      </c>
      <c r="GG26" s="34">
        <v>0</v>
      </c>
      <c r="GH26" s="34">
        <v>0</v>
      </c>
      <c r="GI26" s="34">
        <v>0</v>
      </c>
      <c r="GJ26" s="34">
        <v>0</v>
      </c>
      <c r="GK26" s="34">
        <v>0</v>
      </c>
      <c r="GL26" s="34">
        <v>0</v>
      </c>
      <c r="GM26" s="34">
        <v>0</v>
      </c>
      <c r="GN26" s="34">
        <v>0</v>
      </c>
      <c r="GO26" s="34">
        <v>0</v>
      </c>
      <c r="GP26" s="34">
        <v>0</v>
      </c>
      <c r="GQ26" s="34">
        <v>0</v>
      </c>
      <c r="GR26" s="34">
        <v>0</v>
      </c>
      <c r="GS26" s="34">
        <v>0</v>
      </c>
      <c r="GT26" s="34">
        <v>0</v>
      </c>
      <c r="GU26" s="34">
        <v>0</v>
      </c>
      <c r="GV26" s="34">
        <v>0</v>
      </c>
      <c r="GW26" s="34">
        <v>0</v>
      </c>
      <c r="GX26" s="34">
        <v>0</v>
      </c>
      <c r="GY26" s="34">
        <v>0</v>
      </c>
      <c r="GZ26" s="34">
        <v>0</v>
      </c>
      <c r="HA26" s="34">
        <v>0</v>
      </c>
      <c r="HB26" s="34">
        <v>0</v>
      </c>
      <c r="HC26" s="34">
        <v>0</v>
      </c>
      <c r="HD26" s="34">
        <v>0</v>
      </c>
      <c r="HE26" s="34">
        <v>0</v>
      </c>
      <c r="HF26" s="34">
        <v>0</v>
      </c>
      <c r="HG26" s="34">
        <v>0</v>
      </c>
      <c r="HH26" s="34">
        <v>0</v>
      </c>
      <c r="HI26" s="34">
        <v>0</v>
      </c>
      <c r="HJ26" s="34">
        <v>0</v>
      </c>
      <c r="HK26" s="34">
        <v>0</v>
      </c>
      <c r="HL26" s="34">
        <v>0</v>
      </c>
      <c r="HM26" s="34">
        <v>0</v>
      </c>
      <c r="HN26" s="34">
        <v>0</v>
      </c>
      <c r="HO26" s="34">
        <v>0</v>
      </c>
      <c r="HP26" s="34">
        <v>0</v>
      </c>
      <c r="HQ26" s="34">
        <v>0</v>
      </c>
      <c r="HR26" s="34">
        <v>0</v>
      </c>
      <c r="HS26" s="34">
        <v>0</v>
      </c>
      <c r="HT26" s="34">
        <v>0</v>
      </c>
      <c r="HU26" s="34">
        <v>0</v>
      </c>
      <c r="HV26" s="34">
        <v>0</v>
      </c>
      <c r="HW26" s="34">
        <v>0</v>
      </c>
      <c r="HX26" s="34">
        <v>0</v>
      </c>
      <c r="HY26" s="34">
        <v>0</v>
      </c>
      <c r="HZ26" s="30">
        <v>0</v>
      </c>
      <c r="IA26" s="30">
        <v>0</v>
      </c>
      <c r="IB26" s="30">
        <v>0</v>
      </c>
      <c r="IC26" s="30">
        <v>0</v>
      </c>
      <c r="ID26" s="30">
        <v>0</v>
      </c>
      <c r="IE26" s="30">
        <v>0</v>
      </c>
      <c r="IF26" s="30">
        <v>0</v>
      </c>
      <c r="IG26" s="30">
        <v>0</v>
      </c>
      <c r="IH26" s="30">
        <v>0</v>
      </c>
      <c r="II26" s="30">
        <v>0</v>
      </c>
      <c r="IJ26" s="30">
        <v>0</v>
      </c>
      <c r="IK26" s="30">
        <v>0</v>
      </c>
      <c r="IL26" s="30">
        <v>0</v>
      </c>
      <c r="IM26" s="30">
        <v>0</v>
      </c>
      <c r="IN26" s="30">
        <v>0</v>
      </c>
      <c r="IO26" s="30">
        <v>0</v>
      </c>
      <c r="IP26" s="30">
        <v>0</v>
      </c>
      <c r="IQ26" s="30">
        <v>0</v>
      </c>
      <c r="IR26" s="30">
        <v>0</v>
      </c>
      <c r="IS26" s="30">
        <v>0</v>
      </c>
      <c r="IT26" s="30">
        <v>0</v>
      </c>
      <c r="IU26" s="30">
        <v>0</v>
      </c>
      <c r="IV26" s="30">
        <v>0</v>
      </c>
      <c r="IW26" s="30">
        <v>0</v>
      </c>
      <c r="IX26" s="30">
        <v>0</v>
      </c>
      <c r="IY26" s="30">
        <v>0</v>
      </c>
      <c r="IZ26" s="30">
        <v>0</v>
      </c>
      <c r="JA26" s="30">
        <v>0</v>
      </c>
      <c r="JB26" s="30">
        <v>0</v>
      </c>
      <c r="JC26" s="30">
        <v>0</v>
      </c>
      <c r="JD26" s="30">
        <v>0</v>
      </c>
      <c r="JE26" s="30">
        <v>0</v>
      </c>
      <c r="JF26" s="30">
        <v>0</v>
      </c>
      <c r="JG26" s="30">
        <v>0</v>
      </c>
      <c r="JH26" s="30">
        <v>0</v>
      </c>
      <c r="JI26" s="30">
        <v>0</v>
      </c>
      <c r="JJ26" s="30">
        <v>0</v>
      </c>
      <c r="JK26" s="30">
        <v>0</v>
      </c>
      <c r="JL26" s="30">
        <v>0</v>
      </c>
      <c r="JM26" s="30">
        <v>0</v>
      </c>
      <c r="JN26" s="30">
        <v>0</v>
      </c>
      <c r="JO26" s="30">
        <v>0</v>
      </c>
      <c r="JP26" s="30">
        <v>0</v>
      </c>
      <c r="JQ26" s="30">
        <v>0</v>
      </c>
      <c r="JR26" s="30">
        <v>0</v>
      </c>
      <c r="JS26" s="30">
        <v>0</v>
      </c>
      <c r="JT26" s="30">
        <v>0</v>
      </c>
      <c r="JU26" s="30">
        <v>0</v>
      </c>
      <c r="JV26" s="30">
        <v>0</v>
      </c>
      <c r="JW26" s="30">
        <v>0</v>
      </c>
      <c r="JX26" s="30">
        <v>0</v>
      </c>
      <c r="JY26" s="30">
        <v>0</v>
      </c>
      <c r="JZ26" s="30">
        <v>0</v>
      </c>
      <c r="KA26" s="30">
        <v>0</v>
      </c>
      <c r="KB26" s="30">
        <v>0</v>
      </c>
      <c r="KC26" s="30">
        <v>0</v>
      </c>
      <c r="KD26" s="30">
        <v>0</v>
      </c>
      <c r="KE26" s="30">
        <v>0</v>
      </c>
      <c r="KF26" s="30">
        <v>0</v>
      </c>
      <c r="KG26" s="30">
        <v>0</v>
      </c>
      <c r="KH26" s="30">
        <v>0</v>
      </c>
      <c r="KI26" s="30">
        <v>0</v>
      </c>
      <c r="KJ26" s="30">
        <v>0</v>
      </c>
      <c r="KK26" s="30">
        <v>0</v>
      </c>
      <c r="KL26" s="30">
        <v>0</v>
      </c>
      <c r="KM26" s="30">
        <v>0</v>
      </c>
      <c r="KN26" s="30">
        <v>0</v>
      </c>
      <c r="KO26" s="30">
        <v>0</v>
      </c>
      <c r="KP26" s="30">
        <v>0</v>
      </c>
      <c r="KQ26" s="30">
        <v>0</v>
      </c>
      <c r="KR26" s="30">
        <v>0</v>
      </c>
      <c r="KS26" s="30">
        <v>0</v>
      </c>
      <c r="KT26" s="30">
        <v>0</v>
      </c>
      <c r="KU26" s="30">
        <v>0</v>
      </c>
      <c r="KV26" s="30">
        <v>0</v>
      </c>
      <c r="KW26" s="30">
        <v>0</v>
      </c>
      <c r="KX26" s="30">
        <v>0</v>
      </c>
      <c r="KY26" s="30">
        <v>0</v>
      </c>
      <c r="KZ26" s="30">
        <v>0</v>
      </c>
      <c r="LA26" s="30">
        <v>0</v>
      </c>
      <c r="LB26" s="30">
        <v>0</v>
      </c>
      <c r="LC26" s="30">
        <v>0</v>
      </c>
      <c r="LD26" s="30">
        <v>0</v>
      </c>
      <c r="LE26" s="30">
        <v>0</v>
      </c>
      <c r="LF26" s="30">
        <v>0</v>
      </c>
      <c r="LG26" s="30">
        <v>0</v>
      </c>
      <c r="LH26" s="30">
        <v>0</v>
      </c>
      <c r="LI26" s="30">
        <v>0</v>
      </c>
      <c r="LJ26" s="30">
        <v>0</v>
      </c>
      <c r="LK26" s="30">
        <v>0</v>
      </c>
      <c r="LL26" s="30">
        <v>0</v>
      </c>
      <c r="LM26" s="30">
        <v>0</v>
      </c>
      <c r="LN26" s="30">
        <v>0</v>
      </c>
      <c r="LO26" s="30">
        <v>0</v>
      </c>
      <c r="LP26" s="30">
        <v>0</v>
      </c>
      <c r="LQ26" s="30">
        <v>0</v>
      </c>
      <c r="LR26" s="30">
        <v>0</v>
      </c>
      <c r="LS26" s="30">
        <v>0</v>
      </c>
      <c r="LT26" s="30">
        <v>0</v>
      </c>
      <c r="LU26" s="30">
        <v>0</v>
      </c>
      <c r="LV26" s="30">
        <v>0</v>
      </c>
      <c r="LW26" s="30">
        <v>0</v>
      </c>
      <c r="LX26" s="30">
        <v>0</v>
      </c>
      <c r="LY26" s="30">
        <v>0</v>
      </c>
      <c r="LZ26" s="30">
        <v>0</v>
      </c>
      <c r="MA26" s="30">
        <v>0</v>
      </c>
      <c r="MB26" s="30">
        <v>0</v>
      </c>
      <c r="MC26" s="30">
        <v>0</v>
      </c>
      <c r="MD26" s="30">
        <v>0</v>
      </c>
      <c r="ME26" s="30">
        <v>0</v>
      </c>
      <c r="MF26" s="30">
        <v>0</v>
      </c>
      <c r="MG26" s="30">
        <v>0</v>
      </c>
      <c r="MH26" s="30">
        <v>0</v>
      </c>
      <c r="MI26" s="30">
        <v>0</v>
      </c>
      <c r="MJ26" s="30">
        <v>0</v>
      </c>
      <c r="MK26" s="30">
        <v>0</v>
      </c>
      <c r="ML26" s="30">
        <v>0</v>
      </c>
      <c r="MM26" s="30">
        <v>0</v>
      </c>
      <c r="MN26" s="30">
        <v>0</v>
      </c>
      <c r="MO26" s="30">
        <v>0</v>
      </c>
      <c r="MP26" s="30">
        <v>0</v>
      </c>
      <c r="MQ26" s="30">
        <v>0</v>
      </c>
      <c r="MR26" s="30">
        <v>0</v>
      </c>
      <c r="MS26" s="30">
        <v>0</v>
      </c>
      <c r="MT26" s="30">
        <v>0</v>
      </c>
      <c r="MU26" s="30">
        <v>0</v>
      </c>
      <c r="MV26" s="30">
        <v>0</v>
      </c>
      <c r="MW26" s="30">
        <v>0</v>
      </c>
      <c r="MX26" s="30">
        <v>0</v>
      </c>
      <c r="MY26" s="30">
        <v>0</v>
      </c>
      <c r="MZ26" s="30">
        <v>0</v>
      </c>
      <c r="NA26" s="30">
        <v>0</v>
      </c>
      <c r="NB26" s="30">
        <v>0</v>
      </c>
      <c r="NC26" s="30">
        <v>0</v>
      </c>
      <c r="ND26" s="30">
        <v>0</v>
      </c>
      <c r="NE26" s="30">
        <v>0</v>
      </c>
      <c r="NF26" s="30">
        <v>0</v>
      </c>
      <c r="NG26" s="30">
        <v>0</v>
      </c>
      <c r="NH26" s="30">
        <v>0</v>
      </c>
      <c r="NI26" s="30">
        <v>0</v>
      </c>
      <c r="NJ26" s="30">
        <v>0</v>
      </c>
      <c r="NK26" s="30">
        <v>0</v>
      </c>
      <c r="NL26" s="30">
        <v>0</v>
      </c>
      <c r="NM26" s="30">
        <v>0</v>
      </c>
      <c r="NN26" s="30">
        <v>0</v>
      </c>
      <c r="NO26" s="30">
        <v>0</v>
      </c>
      <c r="NP26" s="30">
        <v>0</v>
      </c>
      <c r="NQ26" s="30">
        <v>0</v>
      </c>
      <c r="NR26" s="30">
        <v>0</v>
      </c>
    </row>
    <row r="27" spans="1:382" s="4" customFormat="1" ht="12.75" customHeight="1">
      <c r="A27" s="7" t="s">
        <v>264</v>
      </c>
      <c r="B27" s="10" t="s">
        <v>275</v>
      </c>
      <c r="C27" s="30">
        <v>0</v>
      </c>
      <c r="D27" s="30">
        <f t="shared" si="0"/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4">
        <v>0</v>
      </c>
      <c r="BP27" s="34">
        <v>0</v>
      </c>
      <c r="BQ27" s="34">
        <v>0</v>
      </c>
      <c r="BR27" s="34">
        <v>0</v>
      </c>
      <c r="BS27" s="34">
        <v>0</v>
      </c>
      <c r="BT27" s="3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34">
        <v>0</v>
      </c>
      <c r="CE27" s="34">
        <v>0</v>
      </c>
      <c r="CF27" s="34">
        <v>0</v>
      </c>
      <c r="CG27" s="34">
        <v>0</v>
      </c>
      <c r="CH27" s="34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0</v>
      </c>
      <c r="CT27" s="34">
        <v>0</v>
      </c>
      <c r="CU27" s="34">
        <v>0</v>
      </c>
      <c r="CV27" s="34">
        <v>0</v>
      </c>
      <c r="CW27" s="34">
        <v>0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34">
        <v>0</v>
      </c>
      <c r="DE27" s="34">
        <v>0</v>
      </c>
      <c r="DF27" s="34">
        <v>0</v>
      </c>
      <c r="DG27" s="34">
        <v>0</v>
      </c>
      <c r="DH27" s="34">
        <v>0</v>
      </c>
      <c r="DI27" s="34">
        <v>0</v>
      </c>
      <c r="DJ27" s="34">
        <v>0</v>
      </c>
      <c r="DK27" s="34">
        <v>0</v>
      </c>
      <c r="DL27" s="34">
        <v>0</v>
      </c>
      <c r="DM27" s="34">
        <v>0</v>
      </c>
      <c r="DN27" s="34">
        <v>0</v>
      </c>
      <c r="DO27" s="34">
        <v>0</v>
      </c>
      <c r="DP27" s="34">
        <v>0</v>
      </c>
      <c r="DQ27" s="34">
        <v>0</v>
      </c>
      <c r="DR27" s="34">
        <v>0</v>
      </c>
      <c r="DS27" s="34">
        <v>0</v>
      </c>
      <c r="DT27" s="34">
        <v>0</v>
      </c>
      <c r="DU27" s="34">
        <v>0</v>
      </c>
      <c r="DV27" s="34">
        <v>0</v>
      </c>
      <c r="DW27" s="34">
        <v>0</v>
      </c>
      <c r="DX27" s="34">
        <v>0</v>
      </c>
      <c r="DY27" s="34">
        <v>0</v>
      </c>
      <c r="DZ27" s="34">
        <v>0</v>
      </c>
      <c r="EA27" s="34">
        <v>0</v>
      </c>
      <c r="EB27" s="34">
        <v>0</v>
      </c>
      <c r="EC27" s="34">
        <v>0</v>
      </c>
      <c r="ED27" s="34">
        <v>0</v>
      </c>
      <c r="EE27" s="34">
        <v>0</v>
      </c>
      <c r="EF27" s="34">
        <v>0</v>
      </c>
      <c r="EG27" s="34">
        <v>0</v>
      </c>
      <c r="EH27" s="34">
        <v>0</v>
      </c>
      <c r="EI27" s="34">
        <v>0</v>
      </c>
      <c r="EJ27" s="34">
        <v>0</v>
      </c>
      <c r="EK27" s="34">
        <v>0</v>
      </c>
      <c r="EL27" s="34">
        <v>0</v>
      </c>
      <c r="EM27" s="34">
        <v>0</v>
      </c>
      <c r="EN27" s="34">
        <v>0</v>
      </c>
      <c r="EO27" s="34">
        <v>0</v>
      </c>
      <c r="EP27" s="34">
        <v>0</v>
      </c>
      <c r="EQ27" s="34">
        <v>0</v>
      </c>
      <c r="ER27" s="34">
        <v>0</v>
      </c>
      <c r="ES27" s="34">
        <v>0</v>
      </c>
      <c r="ET27" s="34">
        <v>0</v>
      </c>
      <c r="EU27" s="34">
        <v>0</v>
      </c>
      <c r="EV27" s="34">
        <v>0</v>
      </c>
      <c r="EW27" s="34">
        <v>0</v>
      </c>
      <c r="EX27" s="34">
        <v>0</v>
      </c>
      <c r="EY27" s="34">
        <v>0</v>
      </c>
      <c r="EZ27" s="34">
        <v>0</v>
      </c>
      <c r="FA27" s="34">
        <v>0</v>
      </c>
      <c r="FB27" s="34">
        <v>0</v>
      </c>
      <c r="FC27" s="34">
        <v>0</v>
      </c>
      <c r="FD27" s="34">
        <v>0</v>
      </c>
      <c r="FE27" s="34">
        <v>0</v>
      </c>
      <c r="FF27" s="34">
        <v>0</v>
      </c>
      <c r="FG27" s="34">
        <v>0</v>
      </c>
      <c r="FH27" s="34">
        <v>0</v>
      </c>
      <c r="FI27" s="34">
        <v>0</v>
      </c>
      <c r="FJ27" s="34">
        <v>0</v>
      </c>
      <c r="FK27" s="34">
        <v>0</v>
      </c>
      <c r="FL27" s="34">
        <v>0</v>
      </c>
      <c r="FM27" s="34">
        <v>0</v>
      </c>
      <c r="FN27" s="34">
        <v>0</v>
      </c>
      <c r="FO27" s="34">
        <v>0</v>
      </c>
      <c r="FP27" s="34">
        <v>0</v>
      </c>
      <c r="FQ27" s="34">
        <v>0</v>
      </c>
      <c r="FR27" s="34">
        <v>0</v>
      </c>
      <c r="FS27" s="34">
        <v>0</v>
      </c>
      <c r="FT27" s="34">
        <v>0</v>
      </c>
      <c r="FU27" s="34">
        <v>0</v>
      </c>
      <c r="FV27" s="34">
        <v>0</v>
      </c>
      <c r="FW27" s="34">
        <v>0</v>
      </c>
      <c r="FX27" s="34">
        <v>0</v>
      </c>
      <c r="FY27" s="34">
        <v>0</v>
      </c>
      <c r="FZ27" s="34">
        <v>0</v>
      </c>
      <c r="GA27" s="34">
        <v>0</v>
      </c>
      <c r="GB27" s="34">
        <v>0</v>
      </c>
      <c r="GC27" s="34">
        <v>0</v>
      </c>
      <c r="GD27" s="34">
        <v>0</v>
      </c>
      <c r="GE27" s="34">
        <v>0</v>
      </c>
      <c r="GF27" s="34">
        <v>0</v>
      </c>
      <c r="GG27" s="34">
        <v>0</v>
      </c>
      <c r="GH27" s="34">
        <v>0</v>
      </c>
      <c r="GI27" s="34">
        <v>0</v>
      </c>
      <c r="GJ27" s="34">
        <v>0</v>
      </c>
      <c r="GK27" s="34">
        <v>0</v>
      </c>
      <c r="GL27" s="34">
        <v>0</v>
      </c>
      <c r="GM27" s="34">
        <v>0</v>
      </c>
      <c r="GN27" s="34">
        <v>0</v>
      </c>
      <c r="GO27" s="34">
        <v>0</v>
      </c>
      <c r="GP27" s="34">
        <v>0</v>
      </c>
      <c r="GQ27" s="34">
        <v>0</v>
      </c>
      <c r="GR27" s="34">
        <v>0</v>
      </c>
      <c r="GS27" s="34">
        <v>0</v>
      </c>
      <c r="GT27" s="34">
        <v>0</v>
      </c>
      <c r="GU27" s="34">
        <v>0</v>
      </c>
      <c r="GV27" s="34">
        <v>0</v>
      </c>
      <c r="GW27" s="34">
        <v>0</v>
      </c>
      <c r="GX27" s="34">
        <v>0</v>
      </c>
      <c r="GY27" s="34">
        <v>0</v>
      </c>
      <c r="GZ27" s="34">
        <v>0</v>
      </c>
      <c r="HA27" s="34">
        <v>0</v>
      </c>
      <c r="HB27" s="34">
        <v>0</v>
      </c>
      <c r="HC27" s="34">
        <v>0</v>
      </c>
      <c r="HD27" s="34">
        <v>0</v>
      </c>
      <c r="HE27" s="34">
        <v>0</v>
      </c>
      <c r="HF27" s="34">
        <v>0</v>
      </c>
      <c r="HG27" s="34">
        <v>0</v>
      </c>
      <c r="HH27" s="34">
        <v>0</v>
      </c>
      <c r="HI27" s="34">
        <v>0</v>
      </c>
      <c r="HJ27" s="34">
        <v>0</v>
      </c>
      <c r="HK27" s="34">
        <v>0</v>
      </c>
      <c r="HL27" s="34">
        <v>0</v>
      </c>
      <c r="HM27" s="34">
        <v>0</v>
      </c>
      <c r="HN27" s="34">
        <v>0</v>
      </c>
      <c r="HO27" s="34">
        <v>0</v>
      </c>
      <c r="HP27" s="34">
        <v>0</v>
      </c>
      <c r="HQ27" s="34">
        <v>0</v>
      </c>
      <c r="HR27" s="34">
        <v>0</v>
      </c>
      <c r="HS27" s="34">
        <v>0</v>
      </c>
      <c r="HT27" s="34">
        <v>0</v>
      </c>
      <c r="HU27" s="34">
        <v>0</v>
      </c>
      <c r="HV27" s="34">
        <v>0</v>
      </c>
      <c r="HW27" s="34">
        <v>0</v>
      </c>
      <c r="HX27" s="34">
        <v>0</v>
      </c>
      <c r="HY27" s="34">
        <v>0</v>
      </c>
      <c r="HZ27" s="30">
        <v>0</v>
      </c>
      <c r="IA27" s="30">
        <v>0</v>
      </c>
      <c r="IB27" s="30">
        <v>0</v>
      </c>
      <c r="IC27" s="30">
        <v>0</v>
      </c>
      <c r="ID27" s="30">
        <v>0</v>
      </c>
      <c r="IE27" s="30">
        <v>0</v>
      </c>
      <c r="IF27" s="30">
        <v>0</v>
      </c>
      <c r="IG27" s="30">
        <v>0</v>
      </c>
      <c r="IH27" s="30">
        <v>0</v>
      </c>
      <c r="II27" s="30">
        <v>0</v>
      </c>
      <c r="IJ27" s="30">
        <v>0</v>
      </c>
      <c r="IK27" s="30">
        <v>0</v>
      </c>
      <c r="IL27" s="30">
        <v>0</v>
      </c>
      <c r="IM27" s="30">
        <v>0</v>
      </c>
      <c r="IN27" s="30">
        <v>0</v>
      </c>
      <c r="IO27" s="30">
        <v>0</v>
      </c>
      <c r="IP27" s="30">
        <v>0</v>
      </c>
      <c r="IQ27" s="30">
        <v>0</v>
      </c>
      <c r="IR27" s="30">
        <v>0</v>
      </c>
      <c r="IS27" s="30">
        <v>0</v>
      </c>
      <c r="IT27" s="30">
        <v>0</v>
      </c>
      <c r="IU27" s="30">
        <v>0</v>
      </c>
      <c r="IV27" s="30">
        <v>0</v>
      </c>
      <c r="IW27" s="30">
        <v>0</v>
      </c>
      <c r="IX27" s="30">
        <v>0</v>
      </c>
      <c r="IY27" s="30">
        <v>0</v>
      </c>
      <c r="IZ27" s="30">
        <v>0</v>
      </c>
      <c r="JA27" s="30">
        <v>0</v>
      </c>
      <c r="JB27" s="30">
        <v>0</v>
      </c>
      <c r="JC27" s="30">
        <v>0</v>
      </c>
      <c r="JD27" s="30">
        <v>0</v>
      </c>
      <c r="JE27" s="30">
        <v>0</v>
      </c>
      <c r="JF27" s="30">
        <v>0</v>
      </c>
      <c r="JG27" s="30">
        <v>0</v>
      </c>
      <c r="JH27" s="30">
        <v>0</v>
      </c>
      <c r="JI27" s="30">
        <v>0</v>
      </c>
      <c r="JJ27" s="30">
        <v>0</v>
      </c>
      <c r="JK27" s="30">
        <v>0</v>
      </c>
      <c r="JL27" s="30">
        <v>0</v>
      </c>
      <c r="JM27" s="30">
        <v>0</v>
      </c>
      <c r="JN27" s="30">
        <v>0</v>
      </c>
      <c r="JO27" s="30">
        <v>0</v>
      </c>
      <c r="JP27" s="30">
        <v>0</v>
      </c>
      <c r="JQ27" s="30">
        <v>0</v>
      </c>
      <c r="JR27" s="30">
        <v>0</v>
      </c>
      <c r="JS27" s="30">
        <v>0</v>
      </c>
      <c r="JT27" s="30">
        <v>0</v>
      </c>
      <c r="JU27" s="30">
        <v>0</v>
      </c>
      <c r="JV27" s="30">
        <v>0</v>
      </c>
      <c r="JW27" s="30">
        <v>0</v>
      </c>
      <c r="JX27" s="30">
        <v>0</v>
      </c>
      <c r="JY27" s="30">
        <v>0</v>
      </c>
      <c r="JZ27" s="30">
        <v>0</v>
      </c>
      <c r="KA27" s="30">
        <v>0</v>
      </c>
      <c r="KB27" s="30">
        <v>0</v>
      </c>
      <c r="KC27" s="30">
        <v>0</v>
      </c>
      <c r="KD27" s="30">
        <v>0</v>
      </c>
      <c r="KE27" s="30">
        <v>0</v>
      </c>
      <c r="KF27" s="30">
        <v>0</v>
      </c>
      <c r="KG27" s="30">
        <v>0</v>
      </c>
      <c r="KH27" s="30">
        <v>0</v>
      </c>
      <c r="KI27" s="30">
        <v>0</v>
      </c>
      <c r="KJ27" s="30">
        <v>0</v>
      </c>
      <c r="KK27" s="30">
        <v>0</v>
      </c>
      <c r="KL27" s="30">
        <v>0</v>
      </c>
      <c r="KM27" s="30">
        <v>0</v>
      </c>
      <c r="KN27" s="30">
        <v>0</v>
      </c>
      <c r="KO27" s="30">
        <v>0</v>
      </c>
      <c r="KP27" s="30">
        <v>0</v>
      </c>
      <c r="KQ27" s="30">
        <v>0</v>
      </c>
      <c r="KR27" s="30">
        <v>0</v>
      </c>
      <c r="KS27" s="30">
        <v>0</v>
      </c>
      <c r="KT27" s="30">
        <v>0</v>
      </c>
      <c r="KU27" s="30">
        <v>0</v>
      </c>
      <c r="KV27" s="30">
        <v>0</v>
      </c>
      <c r="KW27" s="30">
        <v>0</v>
      </c>
      <c r="KX27" s="30">
        <v>0</v>
      </c>
      <c r="KY27" s="30">
        <v>0</v>
      </c>
      <c r="KZ27" s="30">
        <v>0</v>
      </c>
      <c r="LA27" s="30">
        <v>0</v>
      </c>
      <c r="LB27" s="30">
        <v>0</v>
      </c>
      <c r="LC27" s="30">
        <v>0</v>
      </c>
      <c r="LD27" s="30">
        <v>0</v>
      </c>
      <c r="LE27" s="30">
        <v>0</v>
      </c>
      <c r="LF27" s="30">
        <v>0</v>
      </c>
      <c r="LG27" s="30">
        <v>0</v>
      </c>
      <c r="LH27" s="30">
        <v>0</v>
      </c>
      <c r="LI27" s="30">
        <v>0</v>
      </c>
      <c r="LJ27" s="30">
        <v>0</v>
      </c>
      <c r="LK27" s="30">
        <v>0</v>
      </c>
      <c r="LL27" s="30">
        <v>0</v>
      </c>
      <c r="LM27" s="30">
        <v>0</v>
      </c>
      <c r="LN27" s="30">
        <v>0</v>
      </c>
      <c r="LO27" s="30">
        <v>0</v>
      </c>
      <c r="LP27" s="30">
        <v>0</v>
      </c>
      <c r="LQ27" s="30">
        <v>0</v>
      </c>
      <c r="LR27" s="30">
        <v>0</v>
      </c>
      <c r="LS27" s="30">
        <v>0</v>
      </c>
      <c r="LT27" s="30">
        <v>0</v>
      </c>
      <c r="LU27" s="30">
        <v>0</v>
      </c>
      <c r="LV27" s="30">
        <v>0</v>
      </c>
      <c r="LW27" s="30">
        <v>0</v>
      </c>
      <c r="LX27" s="30">
        <v>0</v>
      </c>
      <c r="LY27" s="30">
        <v>0</v>
      </c>
      <c r="LZ27" s="30">
        <v>0</v>
      </c>
      <c r="MA27" s="30">
        <v>0</v>
      </c>
      <c r="MB27" s="30">
        <v>0</v>
      </c>
      <c r="MC27" s="30">
        <v>0</v>
      </c>
      <c r="MD27" s="30">
        <v>0</v>
      </c>
      <c r="ME27" s="30">
        <v>0</v>
      </c>
      <c r="MF27" s="30">
        <v>0</v>
      </c>
      <c r="MG27" s="30">
        <v>0</v>
      </c>
      <c r="MH27" s="30">
        <v>0</v>
      </c>
      <c r="MI27" s="30">
        <v>0</v>
      </c>
      <c r="MJ27" s="30">
        <v>0</v>
      </c>
      <c r="MK27" s="30">
        <v>0</v>
      </c>
      <c r="ML27" s="30">
        <v>0</v>
      </c>
      <c r="MM27" s="30">
        <v>0</v>
      </c>
      <c r="MN27" s="30">
        <v>0</v>
      </c>
      <c r="MO27" s="30">
        <v>0</v>
      </c>
      <c r="MP27" s="30">
        <v>0</v>
      </c>
      <c r="MQ27" s="30">
        <v>0</v>
      </c>
      <c r="MR27" s="30">
        <v>0</v>
      </c>
      <c r="MS27" s="30">
        <v>0</v>
      </c>
      <c r="MT27" s="30">
        <v>0</v>
      </c>
      <c r="MU27" s="30">
        <v>0</v>
      </c>
      <c r="MV27" s="30">
        <v>0</v>
      </c>
      <c r="MW27" s="30">
        <v>0</v>
      </c>
      <c r="MX27" s="30">
        <v>0</v>
      </c>
      <c r="MY27" s="30">
        <v>0</v>
      </c>
      <c r="MZ27" s="30">
        <v>0</v>
      </c>
      <c r="NA27" s="30">
        <v>0</v>
      </c>
      <c r="NB27" s="30">
        <v>0</v>
      </c>
      <c r="NC27" s="30">
        <v>0</v>
      </c>
      <c r="ND27" s="30">
        <v>0</v>
      </c>
      <c r="NE27" s="30">
        <v>0</v>
      </c>
      <c r="NF27" s="30">
        <v>0</v>
      </c>
      <c r="NG27" s="30">
        <v>0</v>
      </c>
      <c r="NH27" s="30">
        <v>0</v>
      </c>
      <c r="NI27" s="30">
        <v>0</v>
      </c>
      <c r="NJ27" s="30">
        <v>0</v>
      </c>
      <c r="NK27" s="30">
        <v>0</v>
      </c>
      <c r="NL27" s="30">
        <v>0</v>
      </c>
      <c r="NM27" s="30">
        <v>0</v>
      </c>
      <c r="NN27" s="30">
        <v>0</v>
      </c>
      <c r="NO27" s="30">
        <v>0</v>
      </c>
      <c r="NP27" s="30">
        <v>0</v>
      </c>
      <c r="NQ27" s="30">
        <v>0</v>
      </c>
      <c r="NR27" s="30">
        <v>0</v>
      </c>
    </row>
    <row r="28" spans="1:382" s="4" customFormat="1" ht="12.75" customHeight="1">
      <c r="A28" s="7" t="s">
        <v>246</v>
      </c>
      <c r="B28" s="10" t="s">
        <v>276</v>
      </c>
      <c r="C28" s="30">
        <v>6</v>
      </c>
      <c r="D28" s="30">
        <f t="shared" si="0"/>
        <v>6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34">
        <v>0</v>
      </c>
      <c r="BJ28" s="34">
        <v>0</v>
      </c>
      <c r="BK28" s="34">
        <v>0</v>
      </c>
      <c r="BL28" s="34">
        <v>0</v>
      </c>
      <c r="BM28" s="34">
        <v>0</v>
      </c>
      <c r="BN28" s="34">
        <v>0</v>
      </c>
      <c r="BO28" s="34">
        <v>0</v>
      </c>
      <c r="BP28" s="34">
        <v>0</v>
      </c>
      <c r="BQ28" s="34">
        <v>0</v>
      </c>
      <c r="BR28" s="34">
        <v>0</v>
      </c>
      <c r="BS28" s="34">
        <v>0</v>
      </c>
      <c r="BT28" s="34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34">
        <v>0</v>
      </c>
      <c r="CE28" s="34">
        <v>0</v>
      </c>
      <c r="CF28" s="34">
        <v>0</v>
      </c>
      <c r="CG28" s="34">
        <v>0</v>
      </c>
      <c r="CH28" s="34">
        <v>0</v>
      </c>
      <c r="CI28" s="34">
        <v>0</v>
      </c>
      <c r="CJ28" s="34">
        <v>0</v>
      </c>
      <c r="CK28" s="34">
        <v>0</v>
      </c>
      <c r="CL28" s="34">
        <v>0</v>
      </c>
      <c r="CM28" s="34">
        <v>0</v>
      </c>
      <c r="CN28" s="34">
        <v>0</v>
      </c>
      <c r="CO28" s="34">
        <v>0</v>
      </c>
      <c r="CP28" s="34">
        <v>0</v>
      </c>
      <c r="CQ28" s="34">
        <v>0</v>
      </c>
      <c r="CR28" s="34">
        <v>0</v>
      </c>
      <c r="CS28" s="34">
        <v>0</v>
      </c>
      <c r="CT28" s="34">
        <v>0</v>
      </c>
      <c r="CU28" s="34">
        <v>0</v>
      </c>
      <c r="CV28" s="34">
        <v>0</v>
      </c>
      <c r="CW28" s="34">
        <v>0</v>
      </c>
      <c r="CX28" s="34">
        <v>0</v>
      </c>
      <c r="CY28" s="34">
        <v>0</v>
      </c>
      <c r="CZ28" s="34">
        <v>0</v>
      </c>
      <c r="DA28" s="34">
        <v>0</v>
      </c>
      <c r="DB28" s="34">
        <v>0</v>
      </c>
      <c r="DC28" s="34">
        <v>0</v>
      </c>
      <c r="DD28" s="34">
        <v>0</v>
      </c>
      <c r="DE28" s="34">
        <v>0</v>
      </c>
      <c r="DF28" s="34">
        <v>0</v>
      </c>
      <c r="DG28" s="34">
        <v>0</v>
      </c>
      <c r="DH28" s="34">
        <v>0</v>
      </c>
      <c r="DI28" s="34">
        <v>0</v>
      </c>
      <c r="DJ28" s="34">
        <v>0</v>
      </c>
      <c r="DK28" s="34">
        <v>0</v>
      </c>
      <c r="DL28" s="34">
        <v>0</v>
      </c>
      <c r="DM28" s="34">
        <v>0</v>
      </c>
      <c r="DN28" s="34">
        <v>0</v>
      </c>
      <c r="DO28" s="34">
        <v>0</v>
      </c>
      <c r="DP28" s="34">
        <v>0</v>
      </c>
      <c r="DQ28" s="34">
        <v>0</v>
      </c>
      <c r="DR28" s="34">
        <v>0</v>
      </c>
      <c r="DS28" s="34">
        <v>0</v>
      </c>
      <c r="DT28" s="34">
        <v>0</v>
      </c>
      <c r="DU28" s="34">
        <v>0</v>
      </c>
      <c r="DV28" s="34">
        <v>0</v>
      </c>
      <c r="DW28" s="34">
        <v>0</v>
      </c>
      <c r="DX28" s="34">
        <v>0</v>
      </c>
      <c r="DY28" s="34">
        <v>0</v>
      </c>
      <c r="DZ28" s="34">
        <v>0</v>
      </c>
      <c r="EA28" s="34">
        <v>0</v>
      </c>
      <c r="EB28" s="34">
        <v>0</v>
      </c>
      <c r="EC28" s="34">
        <v>0</v>
      </c>
      <c r="ED28" s="34">
        <v>0</v>
      </c>
      <c r="EE28" s="34">
        <v>0</v>
      </c>
      <c r="EF28" s="34">
        <v>0</v>
      </c>
      <c r="EG28" s="34">
        <v>1</v>
      </c>
      <c r="EH28" s="34">
        <v>0</v>
      </c>
      <c r="EI28" s="34">
        <v>0</v>
      </c>
      <c r="EJ28" s="34">
        <v>0</v>
      </c>
      <c r="EK28" s="34">
        <v>0</v>
      </c>
      <c r="EL28" s="34">
        <v>0</v>
      </c>
      <c r="EM28" s="34">
        <v>0</v>
      </c>
      <c r="EN28" s="34">
        <v>0</v>
      </c>
      <c r="EO28" s="34">
        <v>0</v>
      </c>
      <c r="EP28" s="34">
        <v>0</v>
      </c>
      <c r="EQ28" s="34">
        <v>0</v>
      </c>
      <c r="ER28" s="34">
        <v>0</v>
      </c>
      <c r="ES28" s="34">
        <v>0</v>
      </c>
      <c r="ET28" s="34">
        <v>0</v>
      </c>
      <c r="EU28" s="34">
        <v>0</v>
      </c>
      <c r="EV28" s="34">
        <v>0</v>
      </c>
      <c r="EW28" s="34">
        <v>0</v>
      </c>
      <c r="EX28" s="34">
        <v>0</v>
      </c>
      <c r="EY28" s="34">
        <v>0</v>
      </c>
      <c r="EZ28" s="34">
        <v>0</v>
      </c>
      <c r="FA28" s="34">
        <v>0</v>
      </c>
      <c r="FB28" s="34">
        <v>0</v>
      </c>
      <c r="FC28" s="34">
        <v>0</v>
      </c>
      <c r="FD28" s="34">
        <v>0</v>
      </c>
      <c r="FE28" s="34">
        <v>0</v>
      </c>
      <c r="FF28" s="34">
        <v>0</v>
      </c>
      <c r="FG28" s="34">
        <v>0</v>
      </c>
      <c r="FH28" s="34">
        <v>0</v>
      </c>
      <c r="FI28" s="34">
        <v>0</v>
      </c>
      <c r="FJ28" s="34">
        <v>0</v>
      </c>
      <c r="FK28" s="34">
        <v>0</v>
      </c>
      <c r="FL28" s="34">
        <v>0</v>
      </c>
      <c r="FM28" s="34">
        <v>0</v>
      </c>
      <c r="FN28" s="34">
        <v>0</v>
      </c>
      <c r="FO28" s="34">
        <v>0</v>
      </c>
      <c r="FP28" s="34">
        <v>0</v>
      </c>
      <c r="FQ28" s="34">
        <v>0</v>
      </c>
      <c r="FR28" s="34">
        <v>0</v>
      </c>
      <c r="FS28" s="34">
        <v>0</v>
      </c>
      <c r="FT28" s="34">
        <v>0</v>
      </c>
      <c r="FU28" s="34">
        <v>0</v>
      </c>
      <c r="FV28" s="34">
        <v>0</v>
      </c>
      <c r="FW28" s="34">
        <v>0</v>
      </c>
      <c r="FX28" s="34">
        <v>0</v>
      </c>
      <c r="FY28" s="34">
        <v>0</v>
      </c>
      <c r="FZ28" s="34">
        <v>0</v>
      </c>
      <c r="GA28" s="34">
        <v>0</v>
      </c>
      <c r="GB28" s="34">
        <v>0</v>
      </c>
      <c r="GC28" s="34">
        <v>0</v>
      </c>
      <c r="GD28" s="34">
        <v>0</v>
      </c>
      <c r="GE28" s="34">
        <v>0</v>
      </c>
      <c r="GF28" s="34">
        <v>0</v>
      </c>
      <c r="GG28" s="34">
        <v>0</v>
      </c>
      <c r="GH28" s="34">
        <v>0</v>
      </c>
      <c r="GI28" s="34">
        <v>0</v>
      </c>
      <c r="GJ28" s="34">
        <v>0</v>
      </c>
      <c r="GK28" s="34">
        <v>0</v>
      </c>
      <c r="GL28" s="34">
        <v>0</v>
      </c>
      <c r="GM28" s="34">
        <v>0</v>
      </c>
      <c r="GN28" s="34">
        <v>0</v>
      </c>
      <c r="GO28" s="34">
        <v>0</v>
      </c>
      <c r="GP28" s="34">
        <v>0</v>
      </c>
      <c r="GQ28" s="34">
        <v>0</v>
      </c>
      <c r="GR28" s="34">
        <v>0</v>
      </c>
      <c r="GS28" s="34">
        <v>0</v>
      </c>
      <c r="GT28" s="34">
        <v>0</v>
      </c>
      <c r="GU28" s="34">
        <v>0</v>
      </c>
      <c r="GV28" s="34">
        <v>0</v>
      </c>
      <c r="GW28" s="34">
        <v>0</v>
      </c>
      <c r="GX28" s="34">
        <v>0</v>
      </c>
      <c r="GY28" s="34">
        <v>0</v>
      </c>
      <c r="GZ28" s="34">
        <v>0</v>
      </c>
      <c r="HA28" s="34">
        <v>0</v>
      </c>
      <c r="HB28" s="34">
        <v>0</v>
      </c>
      <c r="HC28" s="34">
        <v>0</v>
      </c>
      <c r="HD28" s="34">
        <v>0</v>
      </c>
      <c r="HE28" s="34">
        <v>0</v>
      </c>
      <c r="HF28" s="34">
        <v>0</v>
      </c>
      <c r="HG28" s="34">
        <v>0</v>
      </c>
      <c r="HH28" s="34">
        <v>0</v>
      </c>
      <c r="HI28" s="34">
        <v>0</v>
      </c>
      <c r="HJ28" s="34">
        <v>0</v>
      </c>
      <c r="HK28" s="34">
        <v>0</v>
      </c>
      <c r="HL28" s="34">
        <v>0</v>
      </c>
      <c r="HM28" s="34">
        <v>0</v>
      </c>
      <c r="HN28" s="34">
        <v>0</v>
      </c>
      <c r="HO28" s="34">
        <v>0</v>
      </c>
      <c r="HP28" s="34">
        <v>0</v>
      </c>
      <c r="HQ28" s="34">
        <v>0</v>
      </c>
      <c r="HR28" s="34">
        <v>0</v>
      </c>
      <c r="HS28" s="34">
        <v>0</v>
      </c>
      <c r="HT28" s="34">
        <v>0</v>
      </c>
      <c r="HU28" s="34">
        <v>0</v>
      </c>
      <c r="HV28" s="34">
        <v>0</v>
      </c>
      <c r="HW28" s="34">
        <v>0</v>
      </c>
      <c r="HX28" s="34">
        <v>0</v>
      </c>
      <c r="HY28" s="34">
        <v>0</v>
      </c>
      <c r="HZ28" s="30">
        <v>1</v>
      </c>
      <c r="IA28" s="30">
        <v>0</v>
      </c>
      <c r="IB28" s="30">
        <v>0</v>
      </c>
      <c r="IC28" s="30">
        <v>0</v>
      </c>
      <c r="ID28" s="30">
        <v>0</v>
      </c>
      <c r="IE28" s="30">
        <v>0</v>
      </c>
      <c r="IF28" s="30">
        <v>0</v>
      </c>
      <c r="IG28" s="30">
        <v>0</v>
      </c>
      <c r="IH28" s="30">
        <v>0</v>
      </c>
      <c r="II28" s="30">
        <v>0</v>
      </c>
      <c r="IJ28" s="30">
        <v>0</v>
      </c>
      <c r="IK28" s="30">
        <v>0</v>
      </c>
      <c r="IL28" s="30">
        <v>0</v>
      </c>
      <c r="IM28" s="30">
        <v>0</v>
      </c>
      <c r="IN28" s="30">
        <v>0</v>
      </c>
      <c r="IO28" s="30">
        <v>0</v>
      </c>
      <c r="IP28" s="30">
        <v>0</v>
      </c>
      <c r="IQ28" s="30">
        <v>0</v>
      </c>
      <c r="IR28" s="30">
        <v>0</v>
      </c>
      <c r="IS28" s="30">
        <v>4</v>
      </c>
      <c r="IT28" s="30">
        <v>0</v>
      </c>
      <c r="IU28" s="30">
        <v>0</v>
      </c>
      <c r="IV28" s="30">
        <v>0</v>
      </c>
      <c r="IW28" s="30">
        <v>0</v>
      </c>
      <c r="IX28" s="30">
        <v>0</v>
      </c>
      <c r="IY28" s="30">
        <v>0</v>
      </c>
      <c r="IZ28" s="30">
        <v>0</v>
      </c>
      <c r="JA28" s="30">
        <v>0</v>
      </c>
      <c r="JB28" s="30">
        <v>0</v>
      </c>
      <c r="JC28" s="30">
        <v>0</v>
      </c>
      <c r="JD28" s="30">
        <v>0</v>
      </c>
      <c r="JE28" s="30">
        <v>0</v>
      </c>
      <c r="JF28" s="30">
        <v>0</v>
      </c>
      <c r="JG28" s="30">
        <v>0</v>
      </c>
      <c r="JH28" s="30">
        <v>0</v>
      </c>
      <c r="JI28" s="30">
        <v>0</v>
      </c>
      <c r="JJ28" s="30">
        <v>0</v>
      </c>
      <c r="JK28" s="30">
        <v>0</v>
      </c>
      <c r="JL28" s="30">
        <v>0</v>
      </c>
      <c r="JM28" s="30">
        <v>0</v>
      </c>
      <c r="JN28" s="30">
        <v>0</v>
      </c>
      <c r="JO28" s="30">
        <v>0</v>
      </c>
      <c r="JP28" s="30">
        <v>0</v>
      </c>
      <c r="JQ28" s="30">
        <v>0</v>
      </c>
      <c r="JR28" s="30">
        <v>0</v>
      </c>
      <c r="JS28" s="30">
        <v>0</v>
      </c>
      <c r="JT28" s="30">
        <v>0</v>
      </c>
      <c r="JU28" s="30">
        <v>0</v>
      </c>
      <c r="JV28" s="30">
        <v>0</v>
      </c>
      <c r="JW28" s="30">
        <v>0</v>
      </c>
      <c r="JX28" s="30">
        <v>0</v>
      </c>
      <c r="JY28" s="30">
        <v>0</v>
      </c>
      <c r="JZ28" s="30">
        <v>0</v>
      </c>
      <c r="KA28" s="30">
        <v>0</v>
      </c>
      <c r="KB28" s="30">
        <v>0</v>
      </c>
      <c r="KC28" s="30">
        <v>0</v>
      </c>
      <c r="KD28" s="30">
        <v>0</v>
      </c>
      <c r="KE28" s="30">
        <v>0</v>
      </c>
      <c r="KF28" s="30">
        <v>0</v>
      </c>
      <c r="KG28" s="30">
        <v>0</v>
      </c>
      <c r="KH28" s="30">
        <v>0</v>
      </c>
      <c r="KI28" s="30">
        <v>0</v>
      </c>
      <c r="KJ28" s="30">
        <v>0</v>
      </c>
      <c r="KK28" s="30">
        <v>0</v>
      </c>
      <c r="KL28" s="30">
        <v>0</v>
      </c>
      <c r="KM28" s="30">
        <v>0</v>
      </c>
      <c r="KN28" s="30">
        <v>0</v>
      </c>
      <c r="KO28" s="30">
        <v>0</v>
      </c>
      <c r="KP28" s="30">
        <v>0</v>
      </c>
      <c r="KQ28" s="30">
        <v>0</v>
      </c>
      <c r="KR28" s="30">
        <v>0</v>
      </c>
      <c r="KS28" s="30">
        <v>0</v>
      </c>
      <c r="KT28" s="30">
        <v>0</v>
      </c>
      <c r="KU28" s="30">
        <v>0</v>
      </c>
      <c r="KV28" s="30">
        <v>0</v>
      </c>
      <c r="KW28" s="30">
        <v>0</v>
      </c>
      <c r="KX28" s="30">
        <v>0</v>
      </c>
      <c r="KY28" s="30">
        <v>0</v>
      </c>
      <c r="KZ28" s="30">
        <v>0</v>
      </c>
      <c r="LA28" s="30">
        <v>0</v>
      </c>
      <c r="LB28" s="30">
        <v>0</v>
      </c>
      <c r="LC28" s="30">
        <v>0</v>
      </c>
      <c r="LD28" s="30">
        <v>0</v>
      </c>
      <c r="LE28" s="30">
        <v>0</v>
      </c>
      <c r="LF28" s="30">
        <v>0</v>
      </c>
      <c r="LG28" s="30">
        <v>0</v>
      </c>
      <c r="LH28" s="30">
        <v>0</v>
      </c>
      <c r="LI28" s="30">
        <v>0</v>
      </c>
      <c r="LJ28" s="30">
        <v>0</v>
      </c>
      <c r="LK28" s="30">
        <v>0</v>
      </c>
      <c r="LL28" s="30">
        <v>0</v>
      </c>
      <c r="LM28" s="30">
        <v>0</v>
      </c>
      <c r="LN28" s="30">
        <v>0</v>
      </c>
      <c r="LO28" s="30">
        <v>0</v>
      </c>
      <c r="LP28" s="30">
        <v>0</v>
      </c>
      <c r="LQ28" s="30">
        <v>0</v>
      </c>
      <c r="LR28" s="30">
        <v>0</v>
      </c>
      <c r="LS28" s="30">
        <v>0</v>
      </c>
      <c r="LT28" s="30">
        <v>0</v>
      </c>
      <c r="LU28" s="30">
        <v>0</v>
      </c>
      <c r="LV28" s="30">
        <v>0</v>
      </c>
      <c r="LW28" s="30">
        <v>0</v>
      </c>
      <c r="LX28" s="30">
        <v>0</v>
      </c>
      <c r="LY28" s="30">
        <v>0</v>
      </c>
      <c r="LZ28" s="30">
        <v>0</v>
      </c>
      <c r="MA28" s="30">
        <v>0</v>
      </c>
      <c r="MB28" s="30">
        <v>0</v>
      </c>
      <c r="MC28" s="30">
        <v>0</v>
      </c>
      <c r="MD28" s="30">
        <v>0</v>
      </c>
      <c r="ME28" s="30">
        <v>0</v>
      </c>
      <c r="MF28" s="30">
        <v>0</v>
      </c>
      <c r="MG28" s="30">
        <v>0</v>
      </c>
      <c r="MH28" s="30">
        <v>0</v>
      </c>
      <c r="MI28" s="30">
        <v>0</v>
      </c>
      <c r="MJ28" s="30">
        <v>0</v>
      </c>
      <c r="MK28" s="30">
        <v>0</v>
      </c>
      <c r="ML28" s="30">
        <v>0</v>
      </c>
      <c r="MM28" s="30">
        <v>0</v>
      </c>
      <c r="MN28" s="30">
        <v>0</v>
      </c>
      <c r="MO28" s="30">
        <v>0</v>
      </c>
      <c r="MP28" s="30">
        <v>0</v>
      </c>
      <c r="MQ28" s="30">
        <v>0</v>
      </c>
      <c r="MR28" s="30">
        <v>0</v>
      </c>
      <c r="MS28" s="30">
        <v>0</v>
      </c>
      <c r="MT28" s="30">
        <v>0</v>
      </c>
      <c r="MU28" s="30">
        <v>0</v>
      </c>
      <c r="MV28" s="30">
        <v>0</v>
      </c>
      <c r="MW28" s="30">
        <v>0</v>
      </c>
      <c r="MX28" s="30">
        <v>0</v>
      </c>
      <c r="MY28" s="30">
        <v>0</v>
      </c>
      <c r="MZ28" s="30">
        <v>0</v>
      </c>
      <c r="NA28" s="30">
        <v>0</v>
      </c>
      <c r="NB28" s="30">
        <v>0</v>
      </c>
      <c r="NC28" s="30">
        <v>0</v>
      </c>
      <c r="ND28" s="30">
        <v>0</v>
      </c>
      <c r="NE28" s="30">
        <v>0</v>
      </c>
      <c r="NF28" s="30">
        <v>0</v>
      </c>
      <c r="NG28" s="30">
        <v>0</v>
      </c>
      <c r="NH28" s="30">
        <v>0</v>
      </c>
      <c r="NI28" s="30">
        <v>0</v>
      </c>
      <c r="NJ28" s="30">
        <v>0</v>
      </c>
      <c r="NK28" s="30">
        <v>0</v>
      </c>
      <c r="NL28" s="30">
        <v>0</v>
      </c>
      <c r="NM28" s="30">
        <v>0</v>
      </c>
      <c r="NN28" s="30">
        <v>0</v>
      </c>
      <c r="NO28" s="30">
        <v>0</v>
      </c>
      <c r="NP28" s="30">
        <v>0</v>
      </c>
      <c r="NQ28" s="30">
        <v>0</v>
      </c>
      <c r="NR28" s="30">
        <v>0</v>
      </c>
    </row>
    <row r="29" spans="1:382" s="1" customFormat="1" ht="12.75" customHeight="1">
      <c r="A29" s="7" t="s">
        <v>244</v>
      </c>
      <c r="B29" s="10" t="s">
        <v>277</v>
      </c>
      <c r="C29" s="30">
        <v>0</v>
      </c>
      <c r="D29" s="30">
        <f t="shared" si="0"/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34">
        <v>0</v>
      </c>
      <c r="BN29" s="34">
        <v>0</v>
      </c>
      <c r="BO29" s="34">
        <v>0</v>
      </c>
      <c r="BP29" s="34">
        <v>0</v>
      </c>
      <c r="BQ29" s="34">
        <v>0</v>
      </c>
      <c r="BR29" s="34">
        <v>0</v>
      </c>
      <c r="BS29" s="34">
        <v>0</v>
      </c>
      <c r="BT29" s="34">
        <v>0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0</v>
      </c>
      <c r="CB29" s="34">
        <v>0</v>
      </c>
      <c r="CC29" s="34">
        <v>0</v>
      </c>
      <c r="CD29" s="34">
        <v>0</v>
      </c>
      <c r="CE29" s="34">
        <v>0</v>
      </c>
      <c r="CF29" s="34">
        <v>0</v>
      </c>
      <c r="CG29" s="34">
        <v>0</v>
      </c>
      <c r="CH29" s="34">
        <v>0</v>
      </c>
      <c r="CI29" s="34">
        <v>0</v>
      </c>
      <c r="CJ29" s="34">
        <v>0</v>
      </c>
      <c r="CK29" s="34">
        <v>0</v>
      </c>
      <c r="CL29" s="34">
        <v>0</v>
      </c>
      <c r="CM29" s="34">
        <v>0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0</v>
      </c>
      <c r="CT29" s="34">
        <v>0</v>
      </c>
      <c r="CU29" s="34">
        <v>0</v>
      </c>
      <c r="CV29" s="34">
        <v>0</v>
      </c>
      <c r="CW29" s="34">
        <v>0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4">
        <v>0</v>
      </c>
      <c r="DG29" s="34">
        <v>0</v>
      </c>
      <c r="DH29" s="34">
        <v>0</v>
      </c>
      <c r="DI29" s="34">
        <v>0</v>
      </c>
      <c r="DJ29" s="34">
        <v>0</v>
      </c>
      <c r="DK29" s="34">
        <v>0</v>
      </c>
      <c r="DL29" s="34">
        <v>0</v>
      </c>
      <c r="DM29" s="34">
        <v>0</v>
      </c>
      <c r="DN29" s="34">
        <v>0</v>
      </c>
      <c r="DO29" s="34">
        <v>0</v>
      </c>
      <c r="DP29" s="34">
        <v>0</v>
      </c>
      <c r="DQ29" s="34">
        <v>0</v>
      </c>
      <c r="DR29" s="34">
        <v>0</v>
      </c>
      <c r="DS29" s="34">
        <v>0</v>
      </c>
      <c r="DT29" s="34">
        <v>0</v>
      </c>
      <c r="DU29" s="34">
        <v>0</v>
      </c>
      <c r="DV29" s="34">
        <v>0</v>
      </c>
      <c r="DW29" s="34">
        <v>0</v>
      </c>
      <c r="DX29" s="34">
        <v>0</v>
      </c>
      <c r="DY29" s="34">
        <v>0</v>
      </c>
      <c r="DZ29" s="34">
        <v>0</v>
      </c>
      <c r="EA29" s="34">
        <v>0</v>
      </c>
      <c r="EB29" s="34">
        <v>0</v>
      </c>
      <c r="EC29" s="34">
        <v>0</v>
      </c>
      <c r="ED29" s="34">
        <v>0</v>
      </c>
      <c r="EE29" s="34">
        <v>0</v>
      </c>
      <c r="EF29" s="34">
        <v>0</v>
      </c>
      <c r="EG29" s="34">
        <v>0</v>
      </c>
      <c r="EH29" s="34">
        <v>0</v>
      </c>
      <c r="EI29" s="34">
        <v>0</v>
      </c>
      <c r="EJ29" s="34">
        <v>0</v>
      </c>
      <c r="EK29" s="34">
        <v>0</v>
      </c>
      <c r="EL29" s="34">
        <v>0</v>
      </c>
      <c r="EM29" s="34">
        <v>0</v>
      </c>
      <c r="EN29" s="34">
        <v>0</v>
      </c>
      <c r="EO29" s="34">
        <v>0</v>
      </c>
      <c r="EP29" s="34">
        <v>0</v>
      </c>
      <c r="EQ29" s="34">
        <v>0</v>
      </c>
      <c r="ER29" s="34">
        <v>0</v>
      </c>
      <c r="ES29" s="34">
        <v>0</v>
      </c>
      <c r="ET29" s="34">
        <v>0</v>
      </c>
      <c r="EU29" s="34">
        <v>0</v>
      </c>
      <c r="EV29" s="34">
        <v>0</v>
      </c>
      <c r="EW29" s="34">
        <v>0</v>
      </c>
      <c r="EX29" s="34">
        <v>0</v>
      </c>
      <c r="EY29" s="34">
        <v>0</v>
      </c>
      <c r="EZ29" s="34">
        <v>0</v>
      </c>
      <c r="FA29" s="34">
        <v>0</v>
      </c>
      <c r="FB29" s="34">
        <v>0</v>
      </c>
      <c r="FC29" s="34">
        <v>0</v>
      </c>
      <c r="FD29" s="34">
        <v>0</v>
      </c>
      <c r="FE29" s="34">
        <v>0</v>
      </c>
      <c r="FF29" s="34">
        <v>0</v>
      </c>
      <c r="FG29" s="34">
        <v>0</v>
      </c>
      <c r="FH29" s="34">
        <v>0</v>
      </c>
      <c r="FI29" s="34">
        <v>0</v>
      </c>
      <c r="FJ29" s="34">
        <v>0</v>
      </c>
      <c r="FK29" s="34">
        <v>0</v>
      </c>
      <c r="FL29" s="34">
        <v>0</v>
      </c>
      <c r="FM29" s="34">
        <v>0</v>
      </c>
      <c r="FN29" s="34">
        <v>0</v>
      </c>
      <c r="FO29" s="34">
        <v>0</v>
      </c>
      <c r="FP29" s="34">
        <v>0</v>
      </c>
      <c r="FQ29" s="34">
        <v>0</v>
      </c>
      <c r="FR29" s="34">
        <v>0</v>
      </c>
      <c r="FS29" s="34">
        <v>0</v>
      </c>
      <c r="FT29" s="34">
        <v>0</v>
      </c>
      <c r="FU29" s="34">
        <v>0</v>
      </c>
      <c r="FV29" s="34">
        <v>0</v>
      </c>
      <c r="FW29" s="34">
        <v>0</v>
      </c>
      <c r="FX29" s="34">
        <v>0</v>
      </c>
      <c r="FY29" s="34">
        <v>0</v>
      </c>
      <c r="FZ29" s="34">
        <v>0</v>
      </c>
      <c r="GA29" s="34">
        <v>0</v>
      </c>
      <c r="GB29" s="34">
        <v>0</v>
      </c>
      <c r="GC29" s="34">
        <v>0</v>
      </c>
      <c r="GD29" s="34">
        <v>0</v>
      </c>
      <c r="GE29" s="34">
        <v>0</v>
      </c>
      <c r="GF29" s="34">
        <v>0</v>
      </c>
      <c r="GG29" s="34">
        <v>0</v>
      </c>
      <c r="GH29" s="34">
        <v>0</v>
      </c>
      <c r="GI29" s="34">
        <v>0</v>
      </c>
      <c r="GJ29" s="34">
        <v>0</v>
      </c>
      <c r="GK29" s="34">
        <v>0</v>
      </c>
      <c r="GL29" s="34">
        <v>0</v>
      </c>
      <c r="GM29" s="34">
        <v>0</v>
      </c>
      <c r="GN29" s="34">
        <v>0</v>
      </c>
      <c r="GO29" s="34">
        <v>0</v>
      </c>
      <c r="GP29" s="34">
        <v>0</v>
      </c>
      <c r="GQ29" s="34">
        <v>0</v>
      </c>
      <c r="GR29" s="34">
        <v>0</v>
      </c>
      <c r="GS29" s="34">
        <v>0</v>
      </c>
      <c r="GT29" s="34">
        <v>0</v>
      </c>
      <c r="GU29" s="34">
        <v>0</v>
      </c>
      <c r="GV29" s="34">
        <v>0</v>
      </c>
      <c r="GW29" s="34">
        <v>0</v>
      </c>
      <c r="GX29" s="34">
        <v>0</v>
      </c>
      <c r="GY29" s="34">
        <v>0</v>
      </c>
      <c r="GZ29" s="34">
        <v>0</v>
      </c>
      <c r="HA29" s="34">
        <v>0</v>
      </c>
      <c r="HB29" s="34">
        <v>0</v>
      </c>
      <c r="HC29" s="34">
        <v>0</v>
      </c>
      <c r="HD29" s="34">
        <v>0</v>
      </c>
      <c r="HE29" s="34">
        <v>0</v>
      </c>
      <c r="HF29" s="34">
        <v>0</v>
      </c>
      <c r="HG29" s="34">
        <v>0</v>
      </c>
      <c r="HH29" s="34">
        <v>0</v>
      </c>
      <c r="HI29" s="34">
        <v>0</v>
      </c>
      <c r="HJ29" s="34">
        <v>0</v>
      </c>
      <c r="HK29" s="34">
        <v>0</v>
      </c>
      <c r="HL29" s="34">
        <v>0</v>
      </c>
      <c r="HM29" s="34">
        <v>0</v>
      </c>
      <c r="HN29" s="34">
        <v>0</v>
      </c>
      <c r="HO29" s="34">
        <v>0</v>
      </c>
      <c r="HP29" s="34">
        <v>0</v>
      </c>
      <c r="HQ29" s="34">
        <v>0</v>
      </c>
      <c r="HR29" s="34">
        <v>0</v>
      </c>
      <c r="HS29" s="34">
        <v>0</v>
      </c>
      <c r="HT29" s="34">
        <v>0</v>
      </c>
      <c r="HU29" s="34">
        <v>0</v>
      </c>
      <c r="HV29" s="34">
        <v>0</v>
      </c>
      <c r="HW29" s="34">
        <v>0</v>
      </c>
      <c r="HX29" s="34">
        <v>0</v>
      </c>
      <c r="HY29" s="34">
        <v>0</v>
      </c>
      <c r="HZ29" s="30">
        <v>0</v>
      </c>
      <c r="IA29" s="30">
        <v>0</v>
      </c>
      <c r="IB29" s="30">
        <v>0</v>
      </c>
      <c r="IC29" s="30">
        <v>0</v>
      </c>
      <c r="ID29" s="30">
        <v>0</v>
      </c>
      <c r="IE29" s="30">
        <v>0</v>
      </c>
      <c r="IF29" s="30">
        <v>0</v>
      </c>
      <c r="IG29" s="30">
        <v>0</v>
      </c>
      <c r="IH29" s="30">
        <v>0</v>
      </c>
      <c r="II29" s="30">
        <v>0</v>
      </c>
      <c r="IJ29" s="30">
        <v>0</v>
      </c>
      <c r="IK29" s="30">
        <v>0</v>
      </c>
      <c r="IL29" s="30">
        <v>0</v>
      </c>
      <c r="IM29" s="30">
        <v>0</v>
      </c>
      <c r="IN29" s="30">
        <v>0</v>
      </c>
      <c r="IO29" s="30">
        <v>0</v>
      </c>
      <c r="IP29" s="30">
        <v>0</v>
      </c>
      <c r="IQ29" s="30">
        <v>0</v>
      </c>
      <c r="IR29" s="30">
        <v>0</v>
      </c>
      <c r="IS29" s="30">
        <v>0</v>
      </c>
      <c r="IT29" s="30">
        <v>0</v>
      </c>
      <c r="IU29" s="30">
        <v>0</v>
      </c>
      <c r="IV29" s="30">
        <v>0</v>
      </c>
      <c r="IW29" s="30">
        <v>0</v>
      </c>
      <c r="IX29" s="30">
        <v>0</v>
      </c>
      <c r="IY29" s="30">
        <v>0</v>
      </c>
      <c r="IZ29" s="30">
        <v>0</v>
      </c>
      <c r="JA29" s="30">
        <v>0</v>
      </c>
      <c r="JB29" s="30">
        <v>0</v>
      </c>
      <c r="JC29" s="30">
        <v>0</v>
      </c>
      <c r="JD29" s="30">
        <v>0</v>
      </c>
      <c r="JE29" s="30">
        <v>0</v>
      </c>
      <c r="JF29" s="30">
        <v>0</v>
      </c>
      <c r="JG29" s="30">
        <v>0</v>
      </c>
      <c r="JH29" s="30">
        <v>0</v>
      </c>
      <c r="JI29" s="30">
        <v>0</v>
      </c>
      <c r="JJ29" s="30">
        <v>0</v>
      </c>
      <c r="JK29" s="30">
        <v>0</v>
      </c>
      <c r="JL29" s="30">
        <v>0</v>
      </c>
      <c r="JM29" s="30">
        <v>0</v>
      </c>
      <c r="JN29" s="30">
        <v>0</v>
      </c>
      <c r="JO29" s="30">
        <v>0</v>
      </c>
      <c r="JP29" s="30">
        <v>0</v>
      </c>
      <c r="JQ29" s="30">
        <v>0</v>
      </c>
      <c r="JR29" s="30">
        <v>0</v>
      </c>
      <c r="JS29" s="30">
        <v>0</v>
      </c>
      <c r="JT29" s="30">
        <v>0</v>
      </c>
      <c r="JU29" s="30">
        <v>0</v>
      </c>
      <c r="JV29" s="30">
        <v>0</v>
      </c>
      <c r="JW29" s="30">
        <v>0</v>
      </c>
      <c r="JX29" s="30">
        <v>0</v>
      </c>
      <c r="JY29" s="30">
        <v>0</v>
      </c>
      <c r="JZ29" s="30">
        <v>0</v>
      </c>
      <c r="KA29" s="30">
        <v>0</v>
      </c>
      <c r="KB29" s="30">
        <v>0</v>
      </c>
      <c r="KC29" s="30">
        <v>0</v>
      </c>
      <c r="KD29" s="30">
        <v>0</v>
      </c>
      <c r="KE29" s="30">
        <v>0</v>
      </c>
      <c r="KF29" s="30">
        <v>0</v>
      </c>
      <c r="KG29" s="30">
        <v>0</v>
      </c>
      <c r="KH29" s="30">
        <v>0</v>
      </c>
      <c r="KI29" s="30">
        <v>0</v>
      </c>
      <c r="KJ29" s="30">
        <v>0</v>
      </c>
      <c r="KK29" s="30">
        <v>0</v>
      </c>
      <c r="KL29" s="30">
        <v>0</v>
      </c>
      <c r="KM29" s="30">
        <v>0</v>
      </c>
      <c r="KN29" s="30">
        <v>0</v>
      </c>
      <c r="KO29" s="30">
        <v>0</v>
      </c>
      <c r="KP29" s="30">
        <v>0</v>
      </c>
      <c r="KQ29" s="30">
        <v>0</v>
      </c>
      <c r="KR29" s="30">
        <v>0</v>
      </c>
      <c r="KS29" s="30">
        <v>0</v>
      </c>
      <c r="KT29" s="30">
        <v>0</v>
      </c>
      <c r="KU29" s="30">
        <v>0</v>
      </c>
      <c r="KV29" s="30">
        <v>0</v>
      </c>
      <c r="KW29" s="30">
        <v>0</v>
      </c>
      <c r="KX29" s="30">
        <v>0</v>
      </c>
      <c r="KY29" s="30">
        <v>0</v>
      </c>
      <c r="KZ29" s="30">
        <v>0</v>
      </c>
      <c r="LA29" s="30">
        <v>0</v>
      </c>
      <c r="LB29" s="30">
        <v>0</v>
      </c>
      <c r="LC29" s="30">
        <v>0</v>
      </c>
      <c r="LD29" s="30">
        <v>0</v>
      </c>
      <c r="LE29" s="30">
        <v>0</v>
      </c>
      <c r="LF29" s="30">
        <v>0</v>
      </c>
      <c r="LG29" s="30">
        <v>0</v>
      </c>
      <c r="LH29" s="30">
        <v>0</v>
      </c>
      <c r="LI29" s="30">
        <v>0</v>
      </c>
      <c r="LJ29" s="30">
        <v>0</v>
      </c>
      <c r="LK29" s="30">
        <v>0</v>
      </c>
      <c r="LL29" s="30">
        <v>0</v>
      </c>
      <c r="LM29" s="30">
        <v>0</v>
      </c>
      <c r="LN29" s="30">
        <v>0</v>
      </c>
      <c r="LO29" s="30">
        <v>0</v>
      </c>
      <c r="LP29" s="30">
        <v>0</v>
      </c>
      <c r="LQ29" s="30">
        <v>0</v>
      </c>
      <c r="LR29" s="30">
        <v>0</v>
      </c>
      <c r="LS29" s="30">
        <v>0</v>
      </c>
      <c r="LT29" s="30">
        <v>0</v>
      </c>
      <c r="LU29" s="30">
        <v>0</v>
      </c>
      <c r="LV29" s="30">
        <v>0</v>
      </c>
      <c r="LW29" s="30">
        <v>0</v>
      </c>
      <c r="LX29" s="30">
        <v>0</v>
      </c>
      <c r="LY29" s="30">
        <v>0</v>
      </c>
      <c r="LZ29" s="30">
        <v>0</v>
      </c>
      <c r="MA29" s="30">
        <v>0</v>
      </c>
      <c r="MB29" s="30">
        <v>0</v>
      </c>
      <c r="MC29" s="30">
        <v>0</v>
      </c>
      <c r="MD29" s="30">
        <v>0</v>
      </c>
      <c r="ME29" s="30">
        <v>0</v>
      </c>
      <c r="MF29" s="30">
        <v>0</v>
      </c>
      <c r="MG29" s="30">
        <v>0</v>
      </c>
      <c r="MH29" s="30">
        <v>0</v>
      </c>
      <c r="MI29" s="30">
        <v>0</v>
      </c>
      <c r="MJ29" s="30">
        <v>0</v>
      </c>
      <c r="MK29" s="30">
        <v>0</v>
      </c>
      <c r="ML29" s="30">
        <v>0</v>
      </c>
      <c r="MM29" s="30">
        <v>0</v>
      </c>
      <c r="MN29" s="30">
        <v>0</v>
      </c>
      <c r="MO29" s="30">
        <v>0</v>
      </c>
      <c r="MP29" s="30">
        <v>0</v>
      </c>
      <c r="MQ29" s="30">
        <v>0</v>
      </c>
      <c r="MR29" s="30">
        <v>0</v>
      </c>
      <c r="MS29" s="30">
        <v>0</v>
      </c>
      <c r="MT29" s="30">
        <v>0</v>
      </c>
      <c r="MU29" s="30">
        <v>0</v>
      </c>
      <c r="MV29" s="30">
        <v>0</v>
      </c>
      <c r="MW29" s="30">
        <v>0</v>
      </c>
      <c r="MX29" s="30">
        <v>0</v>
      </c>
      <c r="MY29" s="30">
        <v>0</v>
      </c>
      <c r="MZ29" s="30">
        <v>0</v>
      </c>
      <c r="NA29" s="30">
        <v>0</v>
      </c>
      <c r="NB29" s="30">
        <v>0</v>
      </c>
      <c r="NC29" s="30">
        <v>0</v>
      </c>
      <c r="ND29" s="30">
        <v>0</v>
      </c>
      <c r="NE29" s="30">
        <v>0</v>
      </c>
      <c r="NF29" s="30">
        <v>0</v>
      </c>
      <c r="NG29" s="30">
        <v>0</v>
      </c>
      <c r="NH29" s="30">
        <v>0</v>
      </c>
      <c r="NI29" s="30">
        <v>0</v>
      </c>
      <c r="NJ29" s="30">
        <v>0</v>
      </c>
      <c r="NK29" s="30">
        <v>0</v>
      </c>
      <c r="NL29" s="30">
        <v>0</v>
      </c>
      <c r="NM29" s="30">
        <v>0</v>
      </c>
      <c r="NN29" s="30">
        <v>0</v>
      </c>
      <c r="NO29" s="30">
        <v>0</v>
      </c>
      <c r="NP29" s="30">
        <v>0</v>
      </c>
      <c r="NQ29" s="30">
        <v>0</v>
      </c>
      <c r="NR29" s="30">
        <v>0</v>
      </c>
    </row>
    <row r="30" spans="1:382" s="4" customFormat="1" ht="12.75" customHeight="1">
      <c r="A30" s="13"/>
      <c r="B30" s="14"/>
      <c r="C30" s="15"/>
      <c r="D30" s="15"/>
      <c r="E30" s="15"/>
      <c r="F30" s="5"/>
      <c r="G30" s="3"/>
      <c r="H30" s="3"/>
      <c r="I30" s="3"/>
      <c r="J30" s="3"/>
      <c r="HZ30" s="15"/>
      <c r="IA30" s="15"/>
      <c r="IB30" s="5"/>
      <c r="IC30" s="3"/>
      <c r="ID30" s="3"/>
      <c r="IE30" s="3"/>
      <c r="IF30" s="3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</row>
    <row r="31" spans="1:382" ht="12.75" customHeight="1">
      <c r="A31" s="8" t="s">
        <v>260</v>
      </c>
      <c r="B31" s="11" t="s">
        <v>278</v>
      </c>
      <c r="C31" s="35">
        <v>12006</v>
      </c>
      <c r="D31" s="35"/>
      <c r="E31" s="35">
        <v>4</v>
      </c>
      <c r="F31" s="35">
        <v>13</v>
      </c>
      <c r="G31" s="35">
        <v>16</v>
      </c>
      <c r="H31" s="35">
        <v>74</v>
      </c>
      <c r="I31" s="35">
        <v>7</v>
      </c>
      <c r="J31" s="35">
        <v>30</v>
      </c>
      <c r="K31" s="35">
        <v>24</v>
      </c>
      <c r="L31" s="35">
        <v>2</v>
      </c>
      <c r="M31" s="35">
        <v>12</v>
      </c>
      <c r="N31" s="35">
        <v>5</v>
      </c>
      <c r="O31" s="35">
        <v>18</v>
      </c>
      <c r="P31" s="35">
        <v>14</v>
      </c>
      <c r="Q31" s="35">
        <v>9</v>
      </c>
      <c r="R31" s="35">
        <v>0</v>
      </c>
      <c r="S31" s="35">
        <v>115</v>
      </c>
      <c r="T31" s="35">
        <v>53</v>
      </c>
      <c r="U31" s="35">
        <v>13</v>
      </c>
      <c r="V31" s="35">
        <v>11</v>
      </c>
      <c r="W31" s="35">
        <v>10</v>
      </c>
      <c r="X31" s="35">
        <v>53</v>
      </c>
      <c r="Y31" s="35">
        <v>18</v>
      </c>
      <c r="Z31" s="35">
        <v>29</v>
      </c>
      <c r="AA31" s="35">
        <v>12</v>
      </c>
      <c r="AB31" s="35">
        <v>4</v>
      </c>
      <c r="AC31" s="35">
        <v>2</v>
      </c>
      <c r="AD31" s="35">
        <v>0</v>
      </c>
      <c r="AE31" s="35">
        <v>5</v>
      </c>
      <c r="AF31" s="35">
        <v>52</v>
      </c>
      <c r="AG31" s="35">
        <v>14</v>
      </c>
      <c r="AH31" s="35">
        <v>3</v>
      </c>
      <c r="AI31" s="35">
        <v>50</v>
      </c>
      <c r="AJ31" s="35">
        <v>29</v>
      </c>
      <c r="AK31" s="35">
        <v>180</v>
      </c>
      <c r="AL31" s="35">
        <v>45</v>
      </c>
      <c r="AM31" s="35">
        <v>51</v>
      </c>
      <c r="AN31" s="35">
        <v>39</v>
      </c>
      <c r="AO31" s="35">
        <v>31</v>
      </c>
      <c r="AP31" s="35">
        <v>50</v>
      </c>
      <c r="AQ31" s="35">
        <v>46</v>
      </c>
      <c r="AR31" s="35">
        <v>3</v>
      </c>
      <c r="AS31" s="35">
        <v>5</v>
      </c>
      <c r="AT31" s="35">
        <v>9</v>
      </c>
      <c r="AU31" s="35">
        <v>1</v>
      </c>
      <c r="AV31" s="35">
        <v>9</v>
      </c>
      <c r="AW31" s="35">
        <v>5</v>
      </c>
      <c r="AX31" s="35">
        <v>2</v>
      </c>
      <c r="AY31" s="35">
        <v>1</v>
      </c>
      <c r="AZ31" s="35">
        <v>11</v>
      </c>
      <c r="BA31" s="35">
        <v>15</v>
      </c>
      <c r="BB31" s="35">
        <v>47</v>
      </c>
      <c r="BC31" s="35">
        <v>1</v>
      </c>
      <c r="BD31" s="35">
        <v>47</v>
      </c>
      <c r="BE31" s="35">
        <v>11</v>
      </c>
      <c r="BF31" s="35">
        <v>27</v>
      </c>
      <c r="BG31" s="35">
        <v>1</v>
      </c>
      <c r="BH31" s="35">
        <v>34</v>
      </c>
      <c r="BI31" s="35">
        <v>0</v>
      </c>
      <c r="BJ31" s="35">
        <v>2</v>
      </c>
      <c r="BK31" s="35">
        <v>12</v>
      </c>
      <c r="BL31" s="35">
        <v>13</v>
      </c>
      <c r="BM31" s="35">
        <v>0</v>
      </c>
      <c r="BN31" s="35">
        <v>13</v>
      </c>
      <c r="BO31" s="35">
        <v>49</v>
      </c>
      <c r="BP31" s="35">
        <v>20</v>
      </c>
      <c r="BQ31" s="35">
        <v>56</v>
      </c>
      <c r="BR31" s="35">
        <v>51</v>
      </c>
      <c r="BS31" s="35">
        <v>3</v>
      </c>
      <c r="BT31" s="35">
        <v>5</v>
      </c>
      <c r="BU31" s="35">
        <v>6</v>
      </c>
      <c r="BV31" s="35">
        <v>39</v>
      </c>
      <c r="BW31" s="35">
        <v>10</v>
      </c>
      <c r="BX31" s="35">
        <v>11</v>
      </c>
      <c r="BY31" s="35">
        <v>11</v>
      </c>
      <c r="BZ31" s="35">
        <v>72</v>
      </c>
      <c r="CA31" s="35">
        <v>16</v>
      </c>
      <c r="CB31" s="35">
        <v>24</v>
      </c>
      <c r="CC31" s="35">
        <v>18</v>
      </c>
      <c r="CD31" s="35">
        <v>12</v>
      </c>
      <c r="CE31" s="35">
        <v>11</v>
      </c>
      <c r="CF31" s="35">
        <v>4</v>
      </c>
      <c r="CG31" s="35">
        <v>24</v>
      </c>
      <c r="CH31" s="35">
        <v>29</v>
      </c>
      <c r="CI31" s="35">
        <v>8</v>
      </c>
      <c r="CJ31" s="35">
        <v>11</v>
      </c>
      <c r="CK31" s="35">
        <v>30</v>
      </c>
      <c r="CL31" s="35">
        <v>12</v>
      </c>
      <c r="CM31" s="35">
        <v>8</v>
      </c>
      <c r="CN31" s="35">
        <v>13</v>
      </c>
      <c r="CO31" s="35">
        <v>0</v>
      </c>
      <c r="CP31" s="35">
        <v>49</v>
      </c>
      <c r="CQ31" s="35">
        <v>23</v>
      </c>
      <c r="CR31" s="35">
        <v>6</v>
      </c>
      <c r="CS31" s="35">
        <v>37</v>
      </c>
      <c r="CT31" s="35">
        <v>67</v>
      </c>
      <c r="CU31" s="35">
        <v>55</v>
      </c>
      <c r="CV31" s="35">
        <v>10</v>
      </c>
      <c r="CW31" s="35">
        <v>10</v>
      </c>
      <c r="CX31" s="35">
        <v>4</v>
      </c>
      <c r="CY31" s="35">
        <v>3</v>
      </c>
      <c r="CZ31" s="35">
        <v>20</v>
      </c>
      <c r="DA31" s="35">
        <v>75</v>
      </c>
      <c r="DB31" s="35">
        <v>38</v>
      </c>
      <c r="DC31" s="35">
        <v>21</v>
      </c>
      <c r="DD31" s="35">
        <v>15</v>
      </c>
      <c r="DE31" s="35">
        <v>28</v>
      </c>
      <c r="DF31" s="35">
        <v>34</v>
      </c>
      <c r="DG31" s="35">
        <v>10</v>
      </c>
      <c r="DH31" s="35">
        <v>26</v>
      </c>
      <c r="DI31" s="35">
        <v>167</v>
      </c>
      <c r="DJ31" s="35">
        <v>11</v>
      </c>
      <c r="DK31" s="35">
        <v>27</v>
      </c>
      <c r="DL31" s="35">
        <v>7</v>
      </c>
      <c r="DM31" s="35">
        <v>1</v>
      </c>
      <c r="DN31" s="35">
        <v>1</v>
      </c>
      <c r="DO31" s="35">
        <v>7</v>
      </c>
      <c r="DP31" s="35">
        <v>1</v>
      </c>
      <c r="DQ31" s="35">
        <v>5</v>
      </c>
      <c r="DR31" s="35">
        <v>78</v>
      </c>
      <c r="DS31" s="35">
        <v>127</v>
      </c>
      <c r="DT31" s="35">
        <v>16</v>
      </c>
      <c r="DU31" s="35">
        <v>9</v>
      </c>
      <c r="DV31" s="35">
        <v>35</v>
      </c>
      <c r="DW31" s="35">
        <v>61</v>
      </c>
      <c r="DX31" s="35">
        <v>27</v>
      </c>
      <c r="DY31" s="35">
        <v>7</v>
      </c>
      <c r="DZ31" s="35">
        <v>12</v>
      </c>
      <c r="EA31" s="35">
        <v>9</v>
      </c>
      <c r="EB31" s="35">
        <v>3</v>
      </c>
      <c r="EC31" s="35">
        <v>1</v>
      </c>
      <c r="ED31" s="35">
        <v>16</v>
      </c>
      <c r="EE31" s="35">
        <v>25</v>
      </c>
      <c r="EF31" s="35">
        <v>1</v>
      </c>
      <c r="EG31" s="35">
        <v>24</v>
      </c>
      <c r="EH31" s="35">
        <v>11</v>
      </c>
      <c r="EI31" s="35">
        <v>49</v>
      </c>
      <c r="EJ31" s="35">
        <v>16</v>
      </c>
      <c r="EK31" s="35">
        <v>63</v>
      </c>
      <c r="EL31" s="35">
        <v>33</v>
      </c>
      <c r="EM31" s="35">
        <v>5</v>
      </c>
      <c r="EN31" s="35">
        <v>3</v>
      </c>
      <c r="EO31" s="35">
        <v>49</v>
      </c>
      <c r="EP31" s="35">
        <v>14</v>
      </c>
      <c r="EQ31" s="35">
        <v>50</v>
      </c>
      <c r="ER31" s="35">
        <v>3</v>
      </c>
      <c r="ES31" s="35">
        <v>13</v>
      </c>
      <c r="ET31" s="35">
        <v>4</v>
      </c>
      <c r="EU31" s="35">
        <v>3</v>
      </c>
      <c r="EV31" s="35">
        <v>1</v>
      </c>
      <c r="EW31" s="35">
        <v>3</v>
      </c>
      <c r="EX31" s="35">
        <v>16</v>
      </c>
      <c r="EY31" s="35">
        <v>7</v>
      </c>
      <c r="EZ31" s="35">
        <v>15</v>
      </c>
      <c r="FA31" s="35">
        <v>7</v>
      </c>
      <c r="FB31" s="35">
        <v>8</v>
      </c>
      <c r="FC31" s="35">
        <v>14</v>
      </c>
      <c r="FD31" s="35">
        <v>7</v>
      </c>
      <c r="FE31" s="35">
        <v>25</v>
      </c>
      <c r="FF31" s="35">
        <v>119</v>
      </c>
      <c r="FG31" s="35">
        <v>108</v>
      </c>
      <c r="FH31" s="35">
        <v>75</v>
      </c>
      <c r="FI31" s="35">
        <v>54</v>
      </c>
      <c r="FJ31" s="35">
        <v>66</v>
      </c>
      <c r="FK31" s="35">
        <v>79</v>
      </c>
      <c r="FL31" s="35">
        <v>24</v>
      </c>
      <c r="FM31" s="35">
        <v>112</v>
      </c>
      <c r="FN31" s="35">
        <v>66</v>
      </c>
      <c r="FO31" s="35">
        <v>66</v>
      </c>
      <c r="FP31" s="35">
        <v>78</v>
      </c>
      <c r="FQ31" s="35">
        <v>65</v>
      </c>
      <c r="FR31" s="35">
        <v>32</v>
      </c>
      <c r="FS31" s="35">
        <v>15</v>
      </c>
      <c r="FT31" s="35">
        <v>3</v>
      </c>
      <c r="FU31" s="35">
        <v>8</v>
      </c>
      <c r="FV31" s="35">
        <v>10</v>
      </c>
      <c r="FW31" s="35">
        <v>2</v>
      </c>
      <c r="FX31" s="35">
        <v>1</v>
      </c>
      <c r="FY31" s="35">
        <v>36</v>
      </c>
      <c r="FZ31" s="35">
        <v>18</v>
      </c>
      <c r="GA31" s="35">
        <v>3</v>
      </c>
      <c r="GB31" s="35">
        <v>9</v>
      </c>
      <c r="GC31" s="35">
        <v>38</v>
      </c>
      <c r="GD31" s="35">
        <v>28</v>
      </c>
      <c r="GE31" s="35">
        <v>10</v>
      </c>
      <c r="GF31" s="35">
        <v>12</v>
      </c>
      <c r="GG31" s="35">
        <v>58</v>
      </c>
      <c r="GH31" s="35">
        <v>0</v>
      </c>
      <c r="GI31" s="35">
        <v>16</v>
      </c>
      <c r="GJ31" s="35">
        <v>0</v>
      </c>
      <c r="GK31" s="35">
        <v>6</v>
      </c>
      <c r="GL31" s="35">
        <v>8</v>
      </c>
      <c r="GM31" s="35">
        <v>25</v>
      </c>
      <c r="GN31" s="35">
        <v>14</v>
      </c>
      <c r="GO31" s="35">
        <v>1</v>
      </c>
      <c r="GP31" s="35">
        <v>1</v>
      </c>
      <c r="GQ31" s="35">
        <v>41</v>
      </c>
      <c r="GR31" s="35">
        <v>12</v>
      </c>
      <c r="GS31" s="35">
        <v>0</v>
      </c>
      <c r="GT31" s="35">
        <v>5</v>
      </c>
      <c r="GU31" s="35">
        <v>2</v>
      </c>
      <c r="GV31" s="35">
        <v>1</v>
      </c>
      <c r="GW31" s="35">
        <v>1</v>
      </c>
      <c r="GX31" s="35">
        <v>14</v>
      </c>
      <c r="GY31" s="35">
        <v>23</v>
      </c>
      <c r="GZ31" s="35">
        <v>14</v>
      </c>
      <c r="HA31" s="35">
        <v>7</v>
      </c>
      <c r="HB31" s="35">
        <v>14</v>
      </c>
      <c r="HC31" s="35">
        <v>32</v>
      </c>
      <c r="HD31" s="35">
        <v>27</v>
      </c>
      <c r="HE31" s="35">
        <v>77</v>
      </c>
      <c r="HF31" s="35">
        <v>105</v>
      </c>
      <c r="HG31" s="35">
        <v>51</v>
      </c>
      <c r="HH31" s="35">
        <v>9</v>
      </c>
      <c r="HI31" s="35">
        <v>69</v>
      </c>
      <c r="HJ31" s="35">
        <v>76</v>
      </c>
      <c r="HK31" s="35">
        <v>9</v>
      </c>
      <c r="HL31" s="35">
        <v>12</v>
      </c>
      <c r="HM31" s="35">
        <v>1</v>
      </c>
      <c r="HN31" s="35">
        <v>9</v>
      </c>
      <c r="HO31" s="35">
        <v>0</v>
      </c>
      <c r="HP31" s="35">
        <v>21</v>
      </c>
      <c r="HQ31" s="35">
        <v>66</v>
      </c>
      <c r="HR31" s="35">
        <v>288</v>
      </c>
      <c r="HS31" s="35">
        <v>12</v>
      </c>
      <c r="HT31" s="35">
        <v>2</v>
      </c>
      <c r="HU31" s="35">
        <v>28</v>
      </c>
      <c r="HV31" s="35">
        <v>26</v>
      </c>
      <c r="HW31" s="35">
        <v>26</v>
      </c>
      <c r="HX31" s="35">
        <v>89</v>
      </c>
      <c r="HY31" s="35">
        <v>14</v>
      </c>
      <c r="HZ31" s="35">
        <v>57</v>
      </c>
      <c r="IA31" s="35">
        <v>45</v>
      </c>
      <c r="IB31" s="35">
        <v>119</v>
      </c>
      <c r="IC31" s="35">
        <v>138</v>
      </c>
      <c r="ID31" s="35">
        <v>90</v>
      </c>
      <c r="IE31" s="35">
        <v>45</v>
      </c>
      <c r="IF31" s="35">
        <v>159</v>
      </c>
      <c r="IG31" s="35">
        <v>39</v>
      </c>
      <c r="IH31" s="35">
        <v>53</v>
      </c>
      <c r="II31" s="35">
        <v>57</v>
      </c>
      <c r="IJ31" s="35">
        <v>67</v>
      </c>
      <c r="IK31" s="35">
        <v>51</v>
      </c>
      <c r="IL31" s="35">
        <v>48</v>
      </c>
      <c r="IM31" s="35">
        <v>62</v>
      </c>
      <c r="IN31" s="35">
        <v>4</v>
      </c>
      <c r="IO31" s="35">
        <v>3</v>
      </c>
      <c r="IP31" s="35">
        <v>35</v>
      </c>
      <c r="IQ31" s="35">
        <v>0</v>
      </c>
      <c r="IR31" s="35">
        <v>1</v>
      </c>
      <c r="IS31" s="35">
        <v>31</v>
      </c>
      <c r="IT31" s="35">
        <v>30</v>
      </c>
      <c r="IU31" s="35">
        <v>76</v>
      </c>
      <c r="IV31" s="35">
        <v>55</v>
      </c>
      <c r="IW31" s="35">
        <v>49</v>
      </c>
      <c r="IX31" s="35">
        <v>27</v>
      </c>
      <c r="IY31" s="35">
        <v>26</v>
      </c>
      <c r="IZ31" s="35">
        <v>4</v>
      </c>
      <c r="JA31" s="35">
        <v>1</v>
      </c>
      <c r="JB31" s="35">
        <v>25</v>
      </c>
      <c r="JC31" s="35">
        <v>164</v>
      </c>
      <c r="JD31" s="35">
        <v>29</v>
      </c>
      <c r="JE31" s="35">
        <v>6</v>
      </c>
      <c r="JF31" s="35">
        <v>23</v>
      </c>
      <c r="JG31" s="35">
        <v>51</v>
      </c>
      <c r="JH31" s="35">
        <v>56</v>
      </c>
      <c r="JI31" s="35">
        <v>17</v>
      </c>
      <c r="JJ31" s="35">
        <v>6</v>
      </c>
      <c r="JK31" s="35">
        <v>4</v>
      </c>
      <c r="JL31" s="35">
        <v>1</v>
      </c>
      <c r="JM31" s="35">
        <v>60</v>
      </c>
      <c r="JN31" s="35">
        <v>47</v>
      </c>
      <c r="JO31" s="35">
        <v>68</v>
      </c>
      <c r="JP31" s="35">
        <v>25</v>
      </c>
      <c r="JQ31" s="35">
        <v>127</v>
      </c>
      <c r="JR31" s="35">
        <v>109</v>
      </c>
      <c r="JS31" s="35">
        <v>123</v>
      </c>
      <c r="JT31" s="35">
        <v>109</v>
      </c>
      <c r="JU31" s="35">
        <v>8</v>
      </c>
      <c r="JV31" s="35">
        <v>20</v>
      </c>
      <c r="JW31" s="35">
        <v>7</v>
      </c>
      <c r="JX31" s="35">
        <v>20</v>
      </c>
      <c r="JY31" s="35">
        <v>13</v>
      </c>
      <c r="JZ31" s="35">
        <v>1</v>
      </c>
      <c r="KA31" s="35">
        <v>28</v>
      </c>
      <c r="KB31" s="35">
        <v>12</v>
      </c>
      <c r="KC31" s="35">
        <v>18</v>
      </c>
      <c r="KD31" s="35">
        <v>4</v>
      </c>
      <c r="KE31" s="35">
        <v>53</v>
      </c>
      <c r="KF31" s="35">
        <v>24</v>
      </c>
      <c r="KG31" s="35">
        <v>10</v>
      </c>
      <c r="KH31" s="35">
        <v>6</v>
      </c>
      <c r="KI31" s="35">
        <v>2</v>
      </c>
      <c r="KJ31" s="35">
        <v>41</v>
      </c>
      <c r="KK31" s="35">
        <v>23</v>
      </c>
      <c r="KL31" s="35">
        <v>35</v>
      </c>
      <c r="KM31" s="35">
        <v>26</v>
      </c>
      <c r="KN31" s="35">
        <v>8</v>
      </c>
      <c r="KO31" s="35">
        <v>39</v>
      </c>
      <c r="KP31" s="35">
        <v>42</v>
      </c>
      <c r="KQ31" s="35">
        <v>23</v>
      </c>
      <c r="KR31" s="35">
        <v>7</v>
      </c>
      <c r="KS31" s="35">
        <v>19</v>
      </c>
      <c r="KT31" s="35">
        <v>8</v>
      </c>
      <c r="KU31" s="35">
        <v>19</v>
      </c>
      <c r="KV31" s="35">
        <v>6</v>
      </c>
      <c r="KW31" s="35">
        <v>28</v>
      </c>
      <c r="KX31" s="35">
        <v>39</v>
      </c>
      <c r="KY31" s="35">
        <v>26</v>
      </c>
      <c r="KZ31" s="35">
        <v>438</v>
      </c>
      <c r="LA31" s="35">
        <v>122</v>
      </c>
      <c r="LB31" s="35">
        <v>8</v>
      </c>
      <c r="LC31" s="35">
        <v>0</v>
      </c>
      <c r="LD31" s="35">
        <v>13</v>
      </c>
      <c r="LE31" s="35">
        <v>1</v>
      </c>
      <c r="LF31" s="35">
        <v>50</v>
      </c>
      <c r="LG31" s="35">
        <v>6</v>
      </c>
      <c r="LH31" s="35">
        <v>6</v>
      </c>
      <c r="LI31" s="35">
        <v>66</v>
      </c>
      <c r="LJ31" s="35">
        <v>192</v>
      </c>
      <c r="LK31" s="35">
        <v>19</v>
      </c>
      <c r="LL31" s="35">
        <v>102</v>
      </c>
      <c r="LM31" s="35">
        <v>27</v>
      </c>
      <c r="LN31" s="35">
        <v>13</v>
      </c>
      <c r="LO31" s="35">
        <v>51</v>
      </c>
      <c r="LP31" s="35">
        <v>4</v>
      </c>
      <c r="LQ31" s="35">
        <v>17</v>
      </c>
      <c r="LR31" s="35">
        <v>48</v>
      </c>
      <c r="LS31" s="35">
        <v>10</v>
      </c>
      <c r="LT31" s="35">
        <v>47</v>
      </c>
      <c r="LU31" s="35">
        <v>78</v>
      </c>
      <c r="LV31" s="35">
        <v>25</v>
      </c>
      <c r="LW31" s="35">
        <v>92</v>
      </c>
      <c r="LX31" s="35">
        <v>13</v>
      </c>
      <c r="LY31" s="35">
        <v>27</v>
      </c>
      <c r="LZ31" s="35">
        <v>45</v>
      </c>
      <c r="MA31" s="35">
        <v>28</v>
      </c>
      <c r="MB31" s="35">
        <v>50</v>
      </c>
      <c r="MC31" s="35">
        <v>31</v>
      </c>
      <c r="MD31" s="35">
        <v>0</v>
      </c>
      <c r="ME31" s="35">
        <v>12</v>
      </c>
      <c r="MF31" s="35">
        <v>16</v>
      </c>
      <c r="MG31" s="35">
        <v>14</v>
      </c>
      <c r="MH31" s="35">
        <v>1</v>
      </c>
      <c r="MI31" s="35">
        <v>30</v>
      </c>
      <c r="MJ31" s="35">
        <v>66</v>
      </c>
      <c r="MK31" s="35">
        <v>41</v>
      </c>
      <c r="ML31" s="35">
        <v>68</v>
      </c>
      <c r="MM31" s="35">
        <v>7</v>
      </c>
      <c r="MN31" s="35">
        <v>1</v>
      </c>
      <c r="MO31" s="35">
        <v>141</v>
      </c>
      <c r="MP31" s="35">
        <v>5</v>
      </c>
      <c r="MQ31" s="35">
        <v>11</v>
      </c>
      <c r="MR31" s="35">
        <v>29</v>
      </c>
      <c r="MS31" s="35">
        <v>177</v>
      </c>
      <c r="MT31" s="35">
        <v>12</v>
      </c>
      <c r="MU31" s="35">
        <v>6</v>
      </c>
      <c r="MV31" s="35">
        <v>36</v>
      </c>
      <c r="MW31" s="35">
        <v>5</v>
      </c>
      <c r="MX31" s="35">
        <v>2</v>
      </c>
      <c r="MY31" s="35">
        <v>8</v>
      </c>
      <c r="MZ31" s="35">
        <v>86</v>
      </c>
      <c r="NA31" s="35">
        <v>7</v>
      </c>
      <c r="NB31" s="35">
        <v>8</v>
      </c>
      <c r="NC31" s="35">
        <v>5</v>
      </c>
      <c r="ND31" s="35">
        <v>0</v>
      </c>
      <c r="NE31" s="35">
        <v>18</v>
      </c>
      <c r="NF31" s="35">
        <v>109</v>
      </c>
      <c r="NG31" s="35">
        <v>36</v>
      </c>
      <c r="NH31" s="35">
        <v>1</v>
      </c>
      <c r="NI31" s="35">
        <v>2</v>
      </c>
      <c r="NJ31" s="35">
        <v>73</v>
      </c>
      <c r="NK31" s="35">
        <v>71</v>
      </c>
      <c r="NL31" s="35">
        <v>2</v>
      </c>
      <c r="NM31" s="35">
        <v>43</v>
      </c>
      <c r="NN31" s="35">
        <v>12</v>
      </c>
      <c r="NO31" s="35">
        <v>113</v>
      </c>
      <c r="NP31" s="35">
        <v>2</v>
      </c>
      <c r="NQ31" s="35">
        <v>6</v>
      </c>
      <c r="NR31" s="35">
        <v>16</v>
      </c>
    </row>
    <row r="32" spans="1:382" s="14" customFormat="1" ht="12.75" customHeight="1">
      <c r="A32" s="9"/>
      <c r="B32" s="12"/>
      <c r="C32" s="16" t="s">
        <v>279</v>
      </c>
      <c r="D32" s="16"/>
      <c r="E32" s="16" t="s">
        <v>280</v>
      </c>
      <c r="F32" s="16" t="s">
        <v>281</v>
      </c>
      <c r="G32" s="16" t="s">
        <v>282</v>
      </c>
      <c r="H32" s="16" t="s">
        <v>280</v>
      </c>
      <c r="I32" s="16" t="s">
        <v>283</v>
      </c>
      <c r="J32" s="16" t="s">
        <v>284</v>
      </c>
      <c r="K32" s="16" t="s">
        <v>285</v>
      </c>
      <c r="L32" s="16" t="s">
        <v>286</v>
      </c>
      <c r="M32" s="16" t="s">
        <v>287</v>
      </c>
      <c r="N32" s="16" t="s">
        <v>288</v>
      </c>
      <c r="O32" s="16" t="s">
        <v>289</v>
      </c>
      <c r="P32" s="16" t="s">
        <v>290</v>
      </c>
      <c r="Q32" s="16" t="s">
        <v>291</v>
      </c>
      <c r="R32" s="16" t="s">
        <v>292</v>
      </c>
      <c r="S32" s="16" t="s">
        <v>293</v>
      </c>
      <c r="T32" s="16" t="s">
        <v>294</v>
      </c>
      <c r="U32" s="16" t="s">
        <v>295</v>
      </c>
      <c r="V32" s="16" t="s">
        <v>287</v>
      </c>
      <c r="W32" s="16" t="s">
        <v>296</v>
      </c>
      <c r="X32" s="16" t="s">
        <v>297</v>
      </c>
      <c r="Y32" s="16" t="s">
        <v>298</v>
      </c>
      <c r="Z32" s="16" t="s">
        <v>299</v>
      </c>
      <c r="AA32" s="16" t="s">
        <v>300</v>
      </c>
      <c r="AB32" s="16" t="s">
        <v>301</v>
      </c>
      <c r="AC32" s="16" t="s">
        <v>302</v>
      </c>
      <c r="AD32" s="16" t="s">
        <v>292</v>
      </c>
      <c r="AE32" s="16" t="s">
        <v>303</v>
      </c>
      <c r="AF32" s="16" t="s">
        <v>280</v>
      </c>
      <c r="AG32" s="16" t="s">
        <v>304</v>
      </c>
      <c r="AH32" s="16" t="s">
        <v>305</v>
      </c>
      <c r="AI32" s="16" t="s">
        <v>306</v>
      </c>
      <c r="AJ32" s="16" t="s">
        <v>307</v>
      </c>
      <c r="AK32" s="16" t="s">
        <v>295</v>
      </c>
      <c r="AL32" s="16" t="s">
        <v>308</v>
      </c>
      <c r="AM32" s="16" t="s">
        <v>309</v>
      </c>
      <c r="AN32" s="16" t="s">
        <v>310</v>
      </c>
      <c r="AO32" s="16" t="s">
        <v>311</v>
      </c>
      <c r="AP32" s="16" t="s">
        <v>312</v>
      </c>
      <c r="AQ32" s="16" t="s">
        <v>313</v>
      </c>
      <c r="AR32" s="16" t="s">
        <v>314</v>
      </c>
      <c r="AS32" s="16" t="s">
        <v>315</v>
      </c>
      <c r="AT32" s="16" t="s">
        <v>316</v>
      </c>
      <c r="AU32" s="16" t="s">
        <v>317</v>
      </c>
      <c r="AV32" s="16" t="s">
        <v>318</v>
      </c>
      <c r="AW32" s="16" t="s">
        <v>319</v>
      </c>
      <c r="AX32" s="16" t="s">
        <v>320</v>
      </c>
      <c r="AY32" s="16" t="s">
        <v>321</v>
      </c>
      <c r="AZ32" s="16" t="s">
        <v>322</v>
      </c>
      <c r="BA32" s="16" t="s">
        <v>323</v>
      </c>
      <c r="BB32" s="16" t="s">
        <v>323</v>
      </c>
      <c r="BC32" s="16" t="s">
        <v>324</v>
      </c>
      <c r="BD32" s="16" t="s">
        <v>325</v>
      </c>
      <c r="BE32" s="16" t="s">
        <v>326</v>
      </c>
      <c r="BF32" s="16" t="s">
        <v>327</v>
      </c>
      <c r="BG32" s="16" t="s">
        <v>285</v>
      </c>
      <c r="BH32" s="16" t="s">
        <v>328</v>
      </c>
      <c r="BI32" s="16" t="s">
        <v>292</v>
      </c>
      <c r="BJ32" s="16" t="s">
        <v>329</v>
      </c>
      <c r="BK32" s="16" t="s">
        <v>330</v>
      </c>
      <c r="BL32" s="16" t="s">
        <v>331</v>
      </c>
      <c r="BM32" s="16" t="s">
        <v>292</v>
      </c>
      <c r="BN32" s="16" t="s">
        <v>332</v>
      </c>
      <c r="BO32" s="16" t="s">
        <v>333</v>
      </c>
      <c r="BP32" s="16" t="s">
        <v>334</v>
      </c>
      <c r="BQ32" s="16" t="s">
        <v>335</v>
      </c>
      <c r="BR32" s="16" t="s">
        <v>336</v>
      </c>
      <c r="BS32" s="16" t="s">
        <v>337</v>
      </c>
      <c r="BT32" s="16" t="s">
        <v>338</v>
      </c>
      <c r="BU32" s="16" t="s">
        <v>339</v>
      </c>
      <c r="BV32" s="16" t="s">
        <v>340</v>
      </c>
      <c r="BW32" s="16" t="s">
        <v>341</v>
      </c>
      <c r="BX32" s="16" t="s">
        <v>342</v>
      </c>
      <c r="BY32" s="16" t="s">
        <v>343</v>
      </c>
      <c r="BZ32" s="16" t="s">
        <v>344</v>
      </c>
      <c r="CA32" s="16" t="s">
        <v>345</v>
      </c>
      <c r="CB32" s="16" t="s">
        <v>346</v>
      </c>
      <c r="CC32" s="16" t="s">
        <v>347</v>
      </c>
      <c r="CD32" s="16" t="s">
        <v>348</v>
      </c>
      <c r="CE32" s="16" t="s">
        <v>349</v>
      </c>
      <c r="CF32" s="16" t="s">
        <v>282</v>
      </c>
      <c r="CG32" s="16" t="s">
        <v>350</v>
      </c>
      <c r="CH32" s="16" t="s">
        <v>351</v>
      </c>
      <c r="CI32" s="16" t="s">
        <v>352</v>
      </c>
      <c r="CJ32" s="16" t="s">
        <v>353</v>
      </c>
      <c r="CK32" s="16" t="s">
        <v>354</v>
      </c>
      <c r="CL32" s="16" t="s">
        <v>355</v>
      </c>
      <c r="CM32" s="16" t="s">
        <v>356</v>
      </c>
      <c r="CN32" s="16" t="s">
        <v>357</v>
      </c>
      <c r="CO32" s="16" t="s">
        <v>292</v>
      </c>
      <c r="CP32" s="16" t="s">
        <v>358</v>
      </c>
      <c r="CQ32" s="16" t="s">
        <v>359</v>
      </c>
      <c r="CR32" s="16" t="s">
        <v>360</v>
      </c>
      <c r="CS32" s="16" t="s">
        <v>361</v>
      </c>
      <c r="CT32" s="16" t="s">
        <v>362</v>
      </c>
      <c r="CU32" s="16" t="s">
        <v>363</v>
      </c>
      <c r="CV32" s="16" t="s">
        <v>364</v>
      </c>
      <c r="CW32" s="16" t="s">
        <v>365</v>
      </c>
      <c r="CX32" s="16" t="s">
        <v>366</v>
      </c>
      <c r="CY32" s="16" t="s">
        <v>367</v>
      </c>
      <c r="CZ32" s="16" t="s">
        <v>368</v>
      </c>
      <c r="DA32" s="16" t="s">
        <v>369</v>
      </c>
      <c r="DB32" s="16" t="s">
        <v>370</v>
      </c>
      <c r="DC32" s="16" t="s">
        <v>337</v>
      </c>
      <c r="DD32" s="16" t="s">
        <v>371</v>
      </c>
      <c r="DE32" s="16" t="s">
        <v>372</v>
      </c>
      <c r="DF32" s="16" t="s">
        <v>373</v>
      </c>
      <c r="DG32" s="16" t="s">
        <v>374</v>
      </c>
      <c r="DH32" s="16" t="s">
        <v>375</v>
      </c>
      <c r="DI32" s="16" t="s">
        <v>376</v>
      </c>
      <c r="DJ32" s="16" t="s">
        <v>377</v>
      </c>
      <c r="DK32" s="16" t="s">
        <v>378</v>
      </c>
      <c r="DL32" s="16" t="s">
        <v>379</v>
      </c>
      <c r="DM32" s="16" t="s">
        <v>380</v>
      </c>
      <c r="DN32" s="16" t="s">
        <v>381</v>
      </c>
      <c r="DO32" s="16" t="s">
        <v>382</v>
      </c>
      <c r="DP32" s="16" t="s">
        <v>383</v>
      </c>
      <c r="DQ32" s="16" t="s">
        <v>384</v>
      </c>
      <c r="DR32" s="16" t="s">
        <v>385</v>
      </c>
      <c r="DS32" s="16" t="s">
        <v>341</v>
      </c>
      <c r="DT32" s="16" t="s">
        <v>386</v>
      </c>
      <c r="DU32" s="16" t="s">
        <v>387</v>
      </c>
      <c r="DV32" s="16" t="s">
        <v>388</v>
      </c>
      <c r="DW32" s="16" t="s">
        <v>389</v>
      </c>
      <c r="DX32" s="16" t="s">
        <v>390</v>
      </c>
      <c r="DY32" s="16" t="s">
        <v>391</v>
      </c>
      <c r="DZ32" s="16" t="s">
        <v>392</v>
      </c>
      <c r="EA32" s="16" t="s">
        <v>393</v>
      </c>
      <c r="EB32" s="16" t="s">
        <v>394</v>
      </c>
      <c r="EC32" s="16" t="s">
        <v>331</v>
      </c>
      <c r="ED32" s="16" t="s">
        <v>395</v>
      </c>
      <c r="EE32" s="16" t="s">
        <v>396</v>
      </c>
      <c r="EF32" s="16" t="s">
        <v>397</v>
      </c>
      <c r="EG32" s="16" t="s">
        <v>398</v>
      </c>
      <c r="EH32" s="16" t="s">
        <v>321</v>
      </c>
      <c r="EI32" s="16" t="s">
        <v>399</v>
      </c>
      <c r="EJ32" s="16" t="s">
        <v>400</v>
      </c>
      <c r="EK32" s="16" t="s">
        <v>401</v>
      </c>
      <c r="EL32" s="16" t="s">
        <v>402</v>
      </c>
      <c r="EM32" s="16" t="s">
        <v>403</v>
      </c>
      <c r="EN32" s="16" t="s">
        <v>384</v>
      </c>
      <c r="EO32" s="16" t="s">
        <v>404</v>
      </c>
      <c r="EP32" s="16" t="s">
        <v>405</v>
      </c>
      <c r="EQ32" s="16" t="s">
        <v>315</v>
      </c>
      <c r="ER32" s="16" t="s">
        <v>406</v>
      </c>
      <c r="ES32" s="16" t="s">
        <v>380</v>
      </c>
      <c r="ET32" s="16" t="s">
        <v>372</v>
      </c>
      <c r="EU32" s="16" t="s">
        <v>353</v>
      </c>
      <c r="EV32" s="16" t="s">
        <v>401</v>
      </c>
      <c r="EW32" s="16" t="s">
        <v>299</v>
      </c>
      <c r="EX32" s="16" t="s">
        <v>407</v>
      </c>
      <c r="EY32" s="16" t="s">
        <v>408</v>
      </c>
      <c r="EZ32" s="16" t="s">
        <v>409</v>
      </c>
      <c r="FA32" s="16" t="s">
        <v>287</v>
      </c>
      <c r="FB32" s="16" t="s">
        <v>354</v>
      </c>
      <c r="FC32" s="16" t="s">
        <v>410</v>
      </c>
      <c r="FD32" s="16" t="s">
        <v>384</v>
      </c>
      <c r="FE32" s="16" t="s">
        <v>301</v>
      </c>
      <c r="FF32" s="16" t="s">
        <v>411</v>
      </c>
      <c r="FG32" s="16" t="s">
        <v>412</v>
      </c>
      <c r="FH32" s="16" t="s">
        <v>413</v>
      </c>
      <c r="FI32" s="16" t="s">
        <v>414</v>
      </c>
      <c r="FJ32" s="16" t="s">
        <v>369</v>
      </c>
      <c r="FK32" s="16" t="s">
        <v>322</v>
      </c>
      <c r="FL32" s="16" t="s">
        <v>415</v>
      </c>
      <c r="FM32" s="16" t="s">
        <v>410</v>
      </c>
      <c r="FN32" s="16" t="s">
        <v>416</v>
      </c>
      <c r="FO32" s="16" t="s">
        <v>355</v>
      </c>
      <c r="FP32" s="16" t="s">
        <v>417</v>
      </c>
      <c r="FQ32" s="16" t="s">
        <v>346</v>
      </c>
      <c r="FR32" s="16" t="s">
        <v>418</v>
      </c>
      <c r="FS32" s="16" t="s">
        <v>419</v>
      </c>
      <c r="FT32" s="16" t="s">
        <v>321</v>
      </c>
      <c r="FU32" s="16" t="s">
        <v>330</v>
      </c>
      <c r="FV32" s="16" t="s">
        <v>420</v>
      </c>
      <c r="FW32" s="16" t="s">
        <v>329</v>
      </c>
      <c r="FX32" s="16" t="s">
        <v>421</v>
      </c>
      <c r="FY32" s="16" t="s">
        <v>422</v>
      </c>
      <c r="FZ32" s="16" t="s">
        <v>423</v>
      </c>
      <c r="GA32" s="16" t="s">
        <v>424</v>
      </c>
      <c r="GB32" s="16" t="s">
        <v>425</v>
      </c>
      <c r="GC32" s="16" t="s">
        <v>426</v>
      </c>
      <c r="GD32" s="16" t="s">
        <v>427</v>
      </c>
      <c r="GE32" s="16" t="s">
        <v>428</v>
      </c>
      <c r="GF32" s="16" t="s">
        <v>414</v>
      </c>
      <c r="GG32" s="16" t="s">
        <v>429</v>
      </c>
      <c r="GH32" s="16" t="s">
        <v>292</v>
      </c>
      <c r="GI32" s="16" t="s">
        <v>430</v>
      </c>
      <c r="GJ32" s="16" t="s">
        <v>292</v>
      </c>
      <c r="GK32" s="16" t="s">
        <v>431</v>
      </c>
      <c r="GL32" s="16" t="s">
        <v>432</v>
      </c>
      <c r="GM32" s="16" t="s">
        <v>432</v>
      </c>
      <c r="GN32" s="16" t="s">
        <v>433</v>
      </c>
      <c r="GO32" s="16" t="s">
        <v>331</v>
      </c>
      <c r="GP32" s="16" t="s">
        <v>434</v>
      </c>
      <c r="GQ32" s="16" t="s">
        <v>321</v>
      </c>
      <c r="GR32" s="16" t="s">
        <v>435</v>
      </c>
      <c r="GS32" s="16" t="s">
        <v>292</v>
      </c>
      <c r="GT32" s="16" t="s">
        <v>436</v>
      </c>
      <c r="GU32" s="16" t="s">
        <v>427</v>
      </c>
      <c r="GV32" s="16" t="s">
        <v>437</v>
      </c>
      <c r="GW32" s="16" t="s">
        <v>438</v>
      </c>
      <c r="GX32" s="16" t="s">
        <v>439</v>
      </c>
      <c r="GY32" s="16" t="s">
        <v>440</v>
      </c>
      <c r="GZ32" s="16" t="s">
        <v>441</v>
      </c>
      <c r="HA32" s="16" t="s">
        <v>442</v>
      </c>
      <c r="HB32" s="16" t="s">
        <v>328</v>
      </c>
      <c r="HC32" s="16" t="s">
        <v>443</v>
      </c>
      <c r="HD32" s="16" t="s">
        <v>444</v>
      </c>
      <c r="HE32" s="16" t="s">
        <v>445</v>
      </c>
      <c r="HF32" s="16" t="s">
        <v>368</v>
      </c>
      <c r="HG32" s="16" t="s">
        <v>446</v>
      </c>
      <c r="HH32" s="16" t="s">
        <v>447</v>
      </c>
      <c r="HI32" s="16" t="s">
        <v>442</v>
      </c>
      <c r="HJ32" s="16" t="s">
        <v>448</v>
      </c>
      <c r="HK32" s="16" t="s">
        <v>449</v>
      </c>
      <c r="HL32" s="16" t="s">
        <v>308</v>
      </c>
      <c r="HM32" s="16" t="s">
        <v>450</v>
      </c>
      <c r="HN32" s="16" t="s">
        <v>418</v>
      </c>
      <c r="HO32" s="16" t="s">
        <v>292</v>
      </c>
      <c r="HP32" s="16" t="s">
        <v>304</v>
      </c>
      <c r="HQ32" s="16" t="s">
        <v>451</v>
      </c>
      <c r="HR32" s="16" t="s">
        <v>452</v>
      </c>
      <c r="HS32" s="16" t="s">
        <v>453</v>
      </c>
      <c r="HT32" s="16" t="s">
        <v>454</v>
      </c>
      <c r="HU32" s="16" t="s">
        <v>344</v>
      </c>
      <c r="HV32" s="16" t="s">
        <v>455</v>
      </c>
      <c r="HW32" s="16" t="s">
        <v>456</v>
      </c>
      <c r="HX32" s="16" t="s">
        <v>457</v>
      </c>
      <c r="HY32" s="16" t="s">
        <v>284</v>
      </c>
      <c r="HZ32" s="16" t="s">
        <v>349</v>
      </c>
      <c r="IA32" s="16" t="s">
        <v>349</v>
      </c>
      <c r="IB32" s="16" t="s">
        <v>1317</v>
      </c>
      <c r="IC32" s="16" t="s">
        <v>1318</v>
      </c>
      <c r="ID32" s="16" t="s">
        <v>1319</v>
      </c>
      <c r="IE32" s="16" t="s">
        <v>588</v>
      </c>
      <c r="IF32" s="16" t="s">
        <v>635</v>
      </c>
      <c r="IG32" s="16" t="s">
        <v>1320</v>
      </c>
      <c r="IH32" s="16" t="s">
        <v>1321</v>
      </c>
      <c r="II32" s="16" t="s">
        <v>1322</v>
      </c>
      <c r="IJ32" s="16" t="s">
        <v>1323</v>
      </c>
      <c r="IK32" s="16" t="s">
        <v>297</v>
      </c>
      <c r="IL32" s="16" t="s">
        <v>1324</v>
      </c>
      <c r="IM32" s="16" t="s">
        <v>395</v>
      </c>
      <c r="IN32" s="16" t="s">
        <v>454</v>
      </c>
      <c r="IO32" s="16" t="s">
        <v>417</v>
      </c>
      <c r="IP32" s="16" t="s">
        <v>516</v>
      </c>
      <c r="IQ32" s="16" t="s">
        <v>292</v>
      </c>
      <c r="IR32" s="16" t="s">
        <v>400</v>
      </c>
      <c r="IS32" s="16" t="s">
        <v>1325</v>
      </c>
      <c r="IT32" s="16" t="s">
        <v>1326</v>
      </c>
      <c r="IU32" s="16" t="s">
        <v>1327</v>
      </c>
      <c r="IV32" s="16" t="s">
        <v>728</v>
      </c>
      <c r="IW32" s="16" t="s">
        <v>451</v>
      </c>
      <c r="IX32" s="16" t="s">
        <v>736</v>
      </c>
      <c r="IY32" s="16" t="s">
        <v>1328</v>
      </c>
      <c r="IZ32" s="16" t="s">
        <v>1329</v>
      </c>
      <c r="JA32" s="16" t="s">
        <v>285</v>
      </c>
      <c r="JB32" s="16" t="s">
        <v>1330</v>
      </c>
      <c r="JC32" s="16" t="s">
        <v>1331</v>
      </c>
      <c r="JD32" s="16" t="s">
        <v>1332</v>
      </c>
      <c r="JE32" s="16" t="s">
        <v>767</v>
      </c>
      <c r="JF32" s="16" t="s">
        <v>326</v>
      </c>
      <c r="JG32" s="16" t="s">
        <v>398</v>
      </c>
      <c r="JH32" s="16" t="s">
        <v>359</v>
      </c>
      <c r="JI32" s="16" t="s">
        <v>393</v>
      </c>
      <c r="JJ32" s="16" t="s">
        <v>714</v>
      </c>
      <c r="JK32" s="16" t="s">
        <v>416</v>
      </c>
      <c r="JL32" s="16" t="s">
        <v>354</v>
      </c>
      <c r="JM32" s="16" t="s">
        <v>394</v>
      </c>
      <c r="JN32" s="16" t="s">
        <v>342</v>
      </c>
      <c r="JO32" s="16" t="s">
        <v>333</v>
      </c>
      <c r="JP32" s="16" t="s">
        <v>733</v>
      </c>
      <c r="JQ32" s="16" t="s">
        <v>1333</v>
      </c>
      <c r="JR32" s="16" t="s">
        <v>1334</v>
      </c>
      <c r="JS32" s="16" t="s">
        <v>417</v>
      </c>
      <c r="JT32" s="16" t="s">
        <v>385</v>
      </c>
      <c r="JU32" s="16" t="s">
        <v>1335</v>
      </c>
      <c r="JV32" s="16" t="s">
        <v>1336</v>
      </c>
      <c r="JW32" s="16" t="s">
        <v>473</v>
      </c>
      <c r="JX32" s="16" t="s">
        <v>340</v>
      </c>
      <c r="JY32" s="16" t="s">
        <v>898</v>
      </c>
      <c r="JZ32" s="16" t="s">
        <v>329</v>
      </c>
      <c r="KA32" s="16" t="s">
        <v>1337</v>
      </c>
      <c r="KB32" s="16" t="s">
        <v>631</v>
      </c>
      <c r="KC32" s="16" t="s">
        <v>1338</v>
      </c>
      <c r="KD32" s="16" t="s">
        <v>724</v>
      </c>
      <c r="KE32" s="16" t="s">
        <v>1339</v>
      </c>
      <c r="KF32" s="16" t="s">
        <v>597</v>
      </c>
      <c r="KG32" s="16" t="s">
        <v>442</v>
      </c>
      <c r="KH32" s="16" t="s">
        <v>331</v>
      </c>
      <c r="KI32" s="16" t="s">
        <v>771</v>
      </c>
      <c r="KJ32" s="16" t="s">
        <v>298</v>
      </c>
      <c r="KK32" s="16" t="s">
        <v>418</v>
      </c>
      <c r="KL32" s="16" t="s">
        <v>824</v>
      </c>
      <c r="KM32" s="16" t="s">
        <v>1340</v>
      </c>
      <c r="KN32" s="16" t="s">
        <v>1341</v>
      </c>
      <c r="KO32" s="16" t="s">
        <v>346</v>
      </c>
      <c r="KP32" s="16" t="s">
        <v>1342</v>
      </c>
      <c r="KQ32" s="16" t="s">
        <v>678</v>
      </c>
      <c r="KR32" s="16" t="s">
        <v>1343</v>
      </c>
      <c r="KS32" s="16" t="s">
        <v>389</v>
      </c>
      <c r="KT32" s="16" t="s">
        <v>414</v>
      </c>
      <c r="KU32" s="16" t="s">
        <v>1344</v>
      </c>
      <c r="KV32" s="16" t="s">
        <v>673</v>
      </c>
      <c r="KW32" s="16" t="s">
        <v>349</v>
      </c>
      <c r="KX32" s="16" t="s">
        <v>1334</v>
      </c>
      <c r="KY32" s="16" t="s">
        <v>698</v>
      </c>
      <c r="KZ32" s="16" t="s">
        <v>329</v>
      </c>
      <c r="LA32" s="16" t="s">
        <v>1345</v>
      </c>
      <c r="LB32" s="16" t="s">
        <v>1346</v>
      </c>
      <c r="LC32" s="16" t="s">
        <v>292</v>
      </c>
      <c r="LD32" s="16" t="s">
        <v>939</v>
      </c>
      <c r="LE32" s="16" t="s">
        <v>752</v>
      </c>
      <c r="LF32" s="16" t="s">
        <v>524</v>
      </c>
      <c r="LG32" s="16" t="s">
        <v>1347</v>
      </c>
      <c r="LH32" s="16" t="s">
        <v>450</v>
      </c>
      <c r="LI32" s="16" t="s">
        <v>666</v>
      </c>
      <c r="LJ32" s="16" t="s">
        <v>300</v>
      </c>
      <c r="LK32" s="16" t="s">
        <v>334</v>
      </c>
      <c r="LL32" s="16" t="s">
        <v>733</v>
      </c>
      <c r="LM32" s="16" t="s">
        <v>1348</v>
      </c>
      <c r="LN32" s="16" t="s">
        <v>1349</v>
      </c>
      <c r="LO32" s="16" t="s">
        <v>1350</v>
      </c>
      <c r="LP32" s="16" t="s">
        <v>1351</v>
      </c>
      <c r="LQ32" s="16" t="s">
        <v>1352</v>
      </c>
      <c r="LR32" s="16" t="s">
        <v>863</v>
      </c>
      <c r="LS32" s="16" t="s">
        <v>287</v>
      </c>
      <c r="LT32" s="16" t="s">
        <v>1353</v>
      </c>
      <c r="LU32" s="16" t="s">
        <v>1354</v>
      </c>
      <c r="LV32" s="16" t="s">
        <v>675</v>
      </c>
      <c r="LW32" s="16" t="s">
        <v>308</v>
      </c>
      <c r="LX32" s="16" t="s">
        <v>1328</v>
      </c>
      <c r="LY32" s="16" t="s">
        <v>304</v>
      </c>
      <c r="LZ32" s="16" t="s">
        <v>1355</v>
      </c>
      <c r="MA32" s="16" t="s">
        <v>691</v>
      </c>
      <c r="MB32" s="16" t="s">
        <v>291</v>
      </c>
      <c r="MC32" s="16" t="s">
        <v>1356</v>
      </c>
      <c r="MD32" s="16" t="s">
        <v>292</v>
      </c>
      <c r="ME32" s="16" t="s">
        <v>1357</v>
      </c>
      <c r="MF32" s="16" t="s">
        <v>1358</v>
      </c>
      <c r="MG32" s="16" t="s">
        <v>447</v>
      </c>
      <c r="MH32" s="16" t="s">
        <v>712</v>
      </c>
      <c r="MI32" s="16" t="s">
        <v>398</v>
      </c>
      <c r="MJ32" s="16" t="s">
        <v>285</v>
      </c>
      <c r="MK32" s="16" t="s">
        <v>602</v>
      </c>
      <c r="ML32" s="16" t="s">
        <v>1359</v>
      </c>
      <c r="MM32" s="16" t="s">
        <v>1360</v>
      </c>
      <c r="MN32" s="16" t="s">
        <v>478</v>
      </c>
      <c r="MO32" s="16" t="s">
        <v>1361</v>
      </c>
      <c r="MP32" s="16" t="s">
        <v>1362</v>
      </c>
      <c r="MQ32" s="16" t="s">
        <v>1363</v>
      </c>
      <c r="MR32" s="16" t="s">
        <v>1364</v>
      </c>
      <c r="MS32" s="16" t="s">
        <v>1365</v>
      </c>
      <c r="MT32" s="16" t="s">
        <v>319</v>
      </c>
      <c r="MU32" s="16" t="s">
        <v>597</v>
      </c>
      <c r="MV32" s="16" t="s">
        <v>674</v>
      </c>
      <c r="MW32" s="16" t="s">
        <v>439</v>
      </c>
      <c r="MX32" s="16" t="s">
        <v>579</v>
      </c>
      <c r="MY32" s="16" t="s">
        <v>1366</v>
      </c>
      <c r="MZ32" s="16" t="s">
        <v>445</v>
      </c>
      <c r="NA32" s="16" t="s">
        <v>1367</v>
      </c>
      <c r="NB32" s="16" t="s">
        <v>556</v>
      </c>
      <c r="NC32" s="16" t="s">
        <v>444</v>
      </c>
      <c r="ND32" s="16" t="s">
        <v>292</v>
      </c>
      <c r="NE32" s="16" t="s">
        <v>793</v>
      </c>
      <c r="NF32" s="16" t="s">
        <v>377</v>
      </c>
      <c r="NG32" s="16" t="s">
        <v>733</v>
      </c>
      <c r="NH32" s="16" t="s">
        <v>619</v>
      </c>
      <c r="NI32" s="16" t="s">
        <v>1368</v>
      </c>
      <c r="NJ32" s="16" t="s">
        <v>293</v>
      </c>
      <c r="NK32" s="16" t="s">
        <v>346</v>
      </c>
      <c r="NL32" s="16" t="s">
        <v>510</v>
      </c>
      <c r="NM32" s="16" t="s">
        <v>341</v>
      </c>
      <c r="NN32" s="16" t="s">
        <v>383</v>
      </c>
      <c r="NO32" s="16" t="s">
        <v>492</v>
      </c>
      <c r="NP32" s="16" t="s">
        <v>1369</v>
      </c>
      <c r="NQ32" s="16" t="s">
        <v>332</v>
      </c>
      <c r="NR32" s="16" t="s">
        <v>551</v>
      </c>
    </row>
    <row r="33" spans="1:382" s="23" customFormat="1" ht="12.75" customHeight="1">
      <c r="A33" s="8" t="s">
        <v>240</v>
      </c>
      <c r="B33" s="11" t="s">
        <v>458</v>
      </c>
      <c r="C33" s="35">
        <v>31785</v>
      </c>
      <c r="D33" s="35"/>
      <c r="E33" s="35">
        <v>23</v>
      </c>
      <c r="F33" s="35">
        <v>52</v>
      </c>
      <c r="G33" s="35">
        <v>100</v>
      </c>
      <c r="H33" s="35">
        <v>269</v>
      </c>
      <c r="I33" s="35">
        <v>16</v>
      </c>
      <c r="J33" s="35">
        <v>167</v>
      </c>
      <c r="K33" s="35">
        <v>77</v>
      </c>
      <c r="L33" s="35">
        <v>4</v>
      </c>
      <c r="M33" s="35">
        <v>77</v>
      </c>
      <c r="N33" s="35">
        <v>11</v>
      </c>
      <c r="O33" s="35">
        <v>74</v>
      </c>
      <c r="P33" s="35">
        <v>41</v>
      </c>
      <c r="Q33" s="35">
        <v>40</v>
      </c>
      <c r="R33" s="35">
        <v>6</v>
      </c>
      <c r="S33" s="35">
        <v>198</v>
      </c>
      <c r="T33" s="35">
        <v>46</v>
      </c>
      <c r="U33" s="35">
        <v>10</v>
      </c>
      <c r="V33" s="35">
        <v>9</v>
      </c>
      <c r="W33" s="35">
        <v>7</v>
      </c>
      <c r="X33" s="35">
        <v>48</v>
      </c>
      <c r="Y33" s="35">
        <v>12</v>
      </c>
      <c r="Z33" s="35">
        <v>22</v>
      </c>
      <c r="AA33" s="35">
        <v>4</v>
      </c>
      <c r="AB33" s="35">
        <v>6</v>
      </c>
      <c r="AC33" s="35">
        <v>21</v>
      </c>
      <c r="AD33" s="35">
        <v>1</v>
      </c>
      <c r="AE33" s="35">
        <v>22</v>
      </c>
      <c r="AF33" s="35">
        <v>147</v>
      </c>
      <c r="AG33" s="35">
        <v>50</v>
      </c>
      <c r="AH33" s="35">
        <v>12</v>
      </c>
      <c r="AI33" s="35">
        <v>155</v>
      </c>
      <c r="AJ33" s="35">
        <v>108</v>
      </c>
      <c r="AK33" s="35">
        <v>619</v>
      </c>
      <c r="AL33" s="35">
        <v>197</v>
      </c>
      <c r="AM33" s="35">
        <v>238</v>
      </c>
      <c r="AN33" s="35">
        <v>105</v>
      </c>
      <c r="AO33" s="35">
        <v>52</v>
      </c>
      <c r="AP33" s="35">
        <v>129</v>
      </c>
      <c r="AQ33" s="35">
        <v>154</v>
      </c>
      <c r="AR33" s="35">
        <v>24</v>
      </c>
      <c r="AS33" s="35">
        <v>11</v>
      </c>
      <c r="AT33" s="35">
        <v>24</v>
      </c>
      <c r="AU33" s="35">
        <v>4</v>
      </c>
      <c r="AV33" s="35">
        <v>27</v>
      </c>
      <c r="AW33" s="35">
        <v>24</v>
      </c>
      <c r="AX33" s="35">
        <v>16</v>
      </c>
      <c r="AY33" s="35">
        <v>1</v>
      </c>
      <c r="AZ33" s="35">
        <v>77</v>
      </c>
      <c r="BA33" s="35">
        <v>48</v>
      </c>
      <c r="BB33" s="35">
        <v>154</v>
      </c>
      <c r="BC33" s="35">
        <v>11</v>
      </c>
      <c r="BD33" s="35">
        <v>74</v>
      </c>
      <c r="BE33" s="35">
        <v>57</v>
      </c>
      <c r="BF33" s="35">
        <v>84</v>
      </c>
      <c r="BG33" s="35">
        <v>1</v>
      </c>
      <c r="BH33" s="35">
        <v>187</v>
      </c>
      <c r="BI33" s="35">
        <v>1</v>
      </c>
      <c r="BJ33" s="35">
        <v>10</v>
      </c>
      <c r="BK33" s="35">
        <v>23</v>
      </c>
      <c r="BL33" s="35">
        <v>79</v>
      </c>
      <c r="BM33" s="35">
        <v>1</v>
      </c>
      <c r="BN33" s="35">
        <v>36</v>
      </c>
      <c r="BO33" s="35">
        <v>158</v>
      </c>
      <c r="BP33" s="35">
        <v>82</v>
      </c>
      <c r="BQ33" s="35">
        <v>44</v>
      </c>
      <c r="BR33" s="35">
        <v>186</v>
      </c>
      <c r="BS33" s="35">
        <v>18</v>
      </c>
      <c r="BT33" s="35">
        <v>8</v>
      </c>
      <c r="BU33" s="35">
        <v>12</v>
      </c>
      <c r="BV33" s="35">
        <v>118</v>
      </c>
      <c r="BW33" s="35">
        <v>35</v>
      </c>
      <c r="BX33" s="35">
        <v>25</v>
      </c>
      <c r="BY33" s="35">
        <v>42</v>
      </c>
      <c r="BZ33" s="35">
        <v>135</v>
      </c>
      <c r="CA33" s="35">
        <v>39</v>
      </c>
      <c r="CB33" s="35">
        <v>47</v>
      </c>
      <c r="CC33" s="35">
        <v>47</v>
      </c>
      <c r="CD33" s="35">
        <v>39</v>
      </c>
      <c r="CE33" s="35">
        <v>24</v>
      </c>
      <c r="CF33" s="35">
        <v>17</v>
      </c>
      <c r="CG33" s="35">
        <v>99</v>
      </c>
      <c r="CH33" s="35">
        <v>70</v>
      </c>
      <c r="CI33" s="35">
        <v>12</v>
      </c>
      <c r="CJ33" s="35">
        <v>45</v>
      </c>
      <c r="CK33" s="35">
        <v>51</v>
      </c>
      <c r="CL33" s="35">
        <v>53</v>
      </c>
      <c r="CM33" s="35">
        <v>14</v>
      </c>
      <c r="CN33" s="35">
        <v>37</v>
      </c>
      <c r="CO33" s="35">
        <v>1</v>
      </c>
      <c r="CP33" s="35">
        <v>96</v>
      </c>
      <c r="CQ33" s="35">
        <v>56</v>
      </c>
      <c r="CR33" s="35">
        <v>14</v>
      </c>
      <c r="CS33" s="35">
        <v>138</v>
      </c>
      <c r="CT33" s="35">
        <v>139</v>
      </c>
      <c r="CU33" s="35">
        <v>168</v>
      </c>
      <c r="CV33" s="35">
        <v>32</v>
      </c>
      <c r="CW33" s="35">
        <v>16</v>
      </c>
      <c r="CX33" s="35">
        <v>15</v>
      </c>
      <c r="CY33" s="35">
        <v>3</v>
      </c>
      <c r="CZ33" s="35">
        <v>66</v>
      </c>
      <c r="DA33" s="35">
        <v>173</v>
      </c>
      <c r="DB33" s="35">
        <v>68</v>
      </c>
      <c r="DC33" s="35">
        <v>36</v>
      </c>
      <c r="DD33" s="35">
        <v>43</v>
      </c>
      <c r="DE33" s="35">
        <v>64</v>
      </c>
      <c r="DF33" s="35">
        <v>60</v>
      </c>
      <c r="DG33" s="35">
        <v>24</v>
      </c>
      <c r="DH33" s="35">
        <v>20</v>
      </c>
      <c r="DI33" s="35">
        <v>267</v>
      </c>
      <c r="DJ33" s="35">
        <v>55</v>
      </c>
      <c r="DK33" s="35">
        <v>68</v>
      </c>
      <c r="DL33" s="35">
        <v>28</v>
      </c>
      <c r="DM33" s="35">
        <v>5</v>
      </c>
      <c r="DN33" s="35">
        <v>1</v>
      </c>
      <c r="DO33" s="35">
        <v>7</v>
      </c>
      <c r="DP33" s="35">
        <v>12</v>
      </c>
      <c r="DQ33" s="35">
        <v>9</v>
      </c>
      <c r="DR33" s="35">
        <v>431</v>
      </c>
      <c r="DS33" s="35">
        <v>355</v>
      </c>
      <c r="DT33" s="35">
        <v>47</v>
      </c>
      <c r="DU33" s="35">
        <v>16</v>
      </c>
      <c r="DV33" s="35">
        <v>38</v>
      </c>
      <c r="DW33" s="35">
        <v>225</v>
      </c>
      <c r="DX33" s="35">
        <v>94</v>
      </c>
      <c r="DY33" s="35">
        <v>12</v>
      </c>
      <c r="DZ33" s="35">
        <v>52</v>
      </c>
      <c r="EA33" s="35">
        <v>32</v>
      </c>
      <c r="EB33" s="35">
        <v>21</v>
      </c>
      <c r="EC33" s="35">
        <v>5</v>
      </c>
      <c r="ED33" s="35">
        <v>79</v>
      </c>
      <c r="EE33" s="35">
        <v>41</v>
      </c>
      <c r="EF33" s="35">
        <v>12</v>
      </c>
      <c r="EG33" s="35">
        <v>75</v>
      </c>
      <c r="EH33" s="35">
        <v>37</v>
      </c>
      <c r="EI33" s="35">
        <v>260</v>
      </c>
      <c r="EJ33" s="35">
        <v>139</v>
      </c>
      <c r="EK33" s="35">
        <v>256</v>
      </c>
      <c r="EL33" s="35">
        <v>169</v>
      </c>
      <c r="EM33" s="35">
        <v>80</v>
      </c>
      <c r="EN33" s="35">
        <v>9</v>
      </c>
      <c r="EO33" s="35">
        <v>216</v>
      </c>
      <c r="EP33" s="35">
        <v>78</v>
      </c>
      <c r="EQ33" s="35">
        <v>153</v>
      </c>
      <c r="ER33" s="35">
        <v>23</v>
      </c>
      <c r="ES33" s="35">
        <v>55</v>
      </c>
      <c r="ET33" s="35">
        <v>5</v>
      </c>
      <c r="EU33" s="35">
        <v>7</v>
      </c>
      <c r="EV33" s="35">
        <v>5</v>
      </c>
      <c r="EW33" s="35">
        <v>11</v>
      </c>
      <c r="EX33" s="35">
        <v>38</v>
      </c>
      <c r="EY33" s="35">
        <v>11</v>
      </c>
      <c r="EZ33" s="35">
        <v>31</v>
      </c>
      <c r="FA33" s="35">
        <v>32</v>
      </c>
      <c r="FB33" s="35">
        <v>23</v>
      </c>
      <c r="FC33" s="35">
        <v>70</v>
      </c>
      <c r="FD33" s="35">
        <v>35</v>
      </c>
      <c r="FE33" s="35">
        <v>95</v>
      </c>
      <c r="FF33" s="35">
        <v>219</v>
      </c>
      <c r="FG33" s="35">
        <v>182</v>
      </c>
      <c r="FH33" s="35">
        <v>167</v>
      </c>
      <c r="FI33" s="35">
        <v>94</v>
      </c>
      <c r="FJ33" s="35">
        <v>103</v>
      </c>
      <c r="FK33" s="35">
        <v>280</v>
      </c>
      <c r="FL33" s="35">
        <v>30</v>
      </c>
      <c r="FM33" s="35">
        <v>265</v>
      </c>
      <c r="FN33" s="35">
        <v>104</v>
      </c>
      <c r="FO33" s="35">
        <v>130</v>
      </c>
      <c r="FP33" s="35">
        <v>182</v>
      </c>
      <c r="FQ33" s="35">
        <v>155</v>
      </c>
      <c r="FR33" s="35">
        <v>90</v>
      </c>
      <c r="FS33" s="35">
        <v>48</v>
      </c>
      <c r="FT33" s="35">
        <v>11</v>
      </c>
      <c r="FU33" s="35">
        <v>21</v>
      </c>
      <c r="FV33" s="35">
        <v>15</v>
      </c>
      <c r="FW33" s="35">
        <v>10</v>
      </c>
      <c r="FX33" s="35">
        <v>7</v>
      </c>
      <c r="FY33" s="35">
        <v>109</v>
      </c>
      <c r="FZ33" s="35">
        <v>92</v>
      </c>
      <c r="GA33" s="35">
        <v>17</v>
      </c>
      <c r="GB33" s="35">
        <v>24</v>
      </c>
      <c r="GC33" s="35">
        <v>67</v>
      </c>
      <c r="GD33" s="35">
        <v>133</v>
      </c>
      <c r="GE33" s="35">
        <v>15</v>
      </c>
      <c r="GF33" s="35">
        <v>41</v>
      </c>
      <c r="GG33" s="35">
        <v>200</v>
      </c>
      <c r="GH33" s="35">
        <v>3</v>
      </c>
      <c r="GI33" s="35">
        <v>18</v>
      </c>
      <c r="GJ33" s="35">
        <v>8</v>
      </c>
      <c r="GK33" s="35">
        <v>35</v>
      </c>
      <c r="GL33" s="35">
        <v>37</v>
      </c>
      <c r="GM33" s="35">
        <v>95</v>
      </c>
      <c r="GN33" s="35">
        <v>27</v>
      </c>
      <c r="GO33" s="35">
        <v>11</v>
      </c>
      <c r="GP33" s="35">
        <v>9</v>
      </c>
      <c r="GQ33" s="35">
        <v>107</v>
      </c>
      <c r="GR33" s="35">
        <v>35</v>
      </c>
      <c r="GS33" s="35">
        <v>2</v>
      </c>
      <c r="GT33" s="35">
        <v>9</v>
      </c>
      <c r="GU33" s="35">
        <v>17</v>
      </c>
      <c r="GV33" s="35">
        <v>6</v>
      </c>
      <c r="GW33" s="35">
        <v>13</v>
      </c>
      <c r="GX33" s="35">
        <v>68</v>
      </c>
      <c r="GY33" s="35">
        <v>71</v>
      </c>
      <c r="GZ33" s="35">
        <v>50</v>
      </c>
      <c r="HA33" s="35">
        <v>49</v>
      </c>
      <c r="HB33" s="35">
        <v>44</v>
      </c>
      <c r="HC33" s="35">
        <v>53</v>
      </c>
      <c r="HD33" s="35">
        <v>139</v>
      </c>
      <c r="HE33" s="35">
        <v>281</v>
      </c>
      <c r="HF33" s="35">
        <v>365</v>
      </c>
      <c r="HG33" s="35">
        <v>204</v>
      </c>
      <c r="HH33" s="35">
        <v>52</v>
      </c>
      <c r="HI33" s="35">
        <v>45</v>
      </c>
      <c r="HJ33" s="35">
        <v>204</v>
      </c>
      <c r="HK33" s="35">
        <v>5</v>
      </c>
      <c r="HL33" s="35">
        <v>32</v>
      </c>
      <c r="HM33" s="35">
        <v>13</v>
      </c>
      <c r="HN33" s="35">
        <v>25</v>
      </c>
      <c r="HO33" s="35">
        <v>27</v>
      </c>
      <c r="HP33" s="35">
        <v>66</v>
      </c>
      <c r="HQ33" s="35">
        <v>264</v>
      </c>
      <c r="HR33" s="35">
        <v>523</v>
      </c>
      <c r="HS33" s="35">
        <v>65</v>
      </c>
      <c r="HT33" s="35">
        <v>1</v>
      </c>
      <c r="HU33" s="35">
        <v>67</v>
      </c>
      <c r="HV33" s="35">
        <v>86</v>
      </c>
      <c r="HW33" s="35">
        <v>68</v>
      </c>
      <c r="HX33" s="35">
        <v>268</v>
      </c>
      <c r="HY33" s="35">
        <v>71</v>
      </c>
      <c r="HZ33" s="35">
        <v>186</v>
      </c>
      <c r="IA33" s="35">
        <v>173</v>
      </c>
      <c r="IB33" s="35">
        <v>229</v>
      </c>
      <c r="IC33" s="35">
        <v>311</v>
      </c>
      <c r="ID33" s="35">
        <v>130</v>
      </c>
      <c r="IE33" s="35">
        <v>34</v>
      </c>
      <c r="IF33" s="35">
        <v>85</v>
      </c>
      <c r="IG33" s="35">
        <v>36</v>
      </c>
      <c r="IH33" s="35">
        <v>51</v>
      </c>
      <c r="II33" s="35">
        <v>36</v>
      </c>
      <c r="IJ33" s="35">
        <v>38</v>
      </c>
      <c r="IK33" s="35">
        <v>82</v>
      </c>
      <c r="IL33" s="35">
        <v>50</v>
      </c>
      <c r="IM33" s="35">
        <v>143</v>
      </c>
      <c r="IN33" s="35">
        <v>12</v>
      </c>
      <c r="IO33" s="35">
        <v>13</v>
      </c>
      <c r="IP33" s="35">
        <v>60</v>
      </c>
      <c r="IQ33" s="35">
        <v>3</v>
      </c>
      <c r="IR33" s="35">
        <v>15</v>
      </c>
      <c r="IS33" s="35">
        <v>73</v>
      </c>
      <c r="IT33" s="35">
        <v>99</v>
      </c>
      <c r="IU33" s="35">
        <v>305</v>
      </c>
      <c r="IV33" s="35">
        <v>245</v>
      </c>
      <c r="IW33" s="35">
        <v>245</v>
      </c>
      <c r="IX33" s="35">
        <v>133</v>
      </c>
      <c r="IY33" s="35">
        <v>105</v>
      </c>
      <c r="IZ33" s="35">
        <v>31</v>
      </c>
      <c r="JA33" s="35">
        <v>2</v>
      </c>
      <c r="JB33" s="35">
        <v>38</v>
      </c>
      <c r="JC33" s="35">
        <v>390</v>
      </c>
      <c r="JD33" s="35">
        <v>163</v>
      </c>
      <c r="JE33" s="35">
        <v>33</v>
      </c>
      <c r="JF33" s="35">
        <v>116</v>
      </c>
      <c r="JG33" s="35">
        <v>247</v>
      </c>
      <c r="JH33" s="35">
        <v>152</v>
      </c>
      <c r="JI33" s="35">
        <v>46</v>
      </c>
      <c r="JJ33" s="35">
        <v>25</v>
      </c>
      <c r="JK33" s="35">
        <v>20</v>
      </c>
      <c r="JL33" s="35">
        <v>2</v>
      </c>
      <c r="JM33" s="35">
        <v>197</v>
      </c>
      <c r="JN33" s="35">
        <v>195</v>
      </c>
      <c r="JO33" s="35">
        <v>242</v>
      </c>
      <c r="JP33" s="35">
        <v>123</v>
      </c>
      <c r="JQ33" s="35">
        <v>196</v>
      </c>
      <c r="JR33" s="35">
        <v>166</v>
      </c>
      <c r="JS33" s="35">
        <v>310</v>
      </c>
      <c r="JT33" s="35">
        <v>276</v>
      </c>
      <c r="JU33" s="35">
        <v>37</v>
      </c>
      <c r="JV33" s="35">
        <v>24</v>
      </c>
      <c r="JW33" s="35">
        <v>13</v>
      </c>
      <c r="JX33" s="35">
        <v>73</v>
      </c>
      <c r="JY33" s="35">
        <v>48</v>
      </c>
      <c r="JZ33" s="35">
        <v>8</v>
      </c>
      <c r="KA33" s="35">
        <v>92</v>
      </c>
      <c r="KB33" s="35">
        <v>29</v>
      </c>
      <c r="KC33" s="35">
        <v>37</v>
      </c>
      <c r="KD33" s="35">
        <v>8</v>
      </c>
      <c r="KE33" s="35">
        <v>177</v>
      </c>
      <c r="KF33" s="35">
        <v>43</v>
      </c>
      <c r="KG33" s="35">
        <v>13</v>
      </c>
      <c r="KH33" s="35">
        <v>10</v>
      </c>
      <c r="KI33" s="35">
        <v>7</v>
      </c>
      <c r="KJ33" s="35">
        <v>186</v>
      </c>
      <c r="KK33" s="35">
        <v>42</v>
      </c>
      <c r="KL33" s="35">
        <v>167</v>
      </c>
      <c r="KM33" s="35">
        <v>152</v>
      </c>
      <c r="KN33" s="35">
        <v>42</v>
      </c>
      <c r="KO33" s="35">
        <v>170</v>
      </c>
      <c r="KP33" s="35">
        <v>173</v>
      </c>
      <c r="KQ33" s="35">
        <v>96</v>
      </c>
      <c r="KR33" s="35">
        <v>18</v>
      </c>
      <c r="KS33" s="35">
        <v>32</v>
      </c>
      <c r="KT33" s="35">
        <v>28</v>
      </c>
      <c r="KU33" s="35">
        <v>77</v>
      </c>
      <c r="KV33" s="35">
        <v>12</v>
      </c>
      <c r="KW33" s="35">
        <v>118</v>
      </c>
      <c r="KX33" s="35">
        <v>115</v>
      </c>
      <c r="KY33" s="35">
        <v>28</v>
      </c>
      <c r="KZ33" s="35">
        <v>621</v>
      </c>
      <c r="LA33" s="35">
        <v>213</v>
      </c>
      <c r="LB33" s="35">
        <v>62</v>
      </c>
      <c r="LC33" s="35">
        <v>4</v>
      </c>
      <c r="LD33" s="35">
        <v>29</v>
      </c>
      <c r="LE33" s="35">
        <v>2</v>
      </c>
      <c r="LF33" s="35">
        <v>109</v>
      </c>
      <c r="LG33" s="35">
        <v>7</v>
      </c>
      <c r="LH33" s="35">
        <v>32</v>
      </c>
      <c r="LI33" s="35">
        <v>322</v>
      </c>
      <c r="LJ33" s="35">
        <v>297</v>
      </c>
      <c r="LK33" s="35">
        <v>46</v>
      </c>
      <c r="LL33" s="35">
        <v>431</v>
      </c>
      <c r="LM33" s="35">
        <v>22</v>
      </c>
      <c r="LN33" s="35">
        <v>31</v>
      </c>
      <c r="LO33" s="35">
        <v>80</v>
      </c>
      <c r="LP33" s="35">
        <v>45</v>
      </c>
      <c r="LQ33" s="35">
        <v>18</v>
      </c>
      <c r="LR33" s="35">
        <v>36</v>
      </c>
      <c r="LS33" s="35">
        <v>32</v>
      </c>
      <c r="LT33" s="35">
        <v>83</v>
      </c>
      <c r="LU33" s="35">
        <v>141</v>
      </c>
      <c r="LV33" s="35">
        <v>56</v>
      </c>
      <c r="LW33" s="35">
        <v>172</v>
      </c>
      <c r="LX33" s="35">
        <v>29</v>
      </c>
      <c r="LY33" s="35">
        <v>32</v>
      </c>
      <c r="LZ33" s="35">
        <v>93</v>
      </c>
      <c r="MA33" s="35">
        <v>51</v>
      </c>
      <c r="MB33" s="35">
        <v>85</v>
      </c>
      <c r="MC33" s="35">
        <v>76</v>
      </c>
      <c r="MD33" s="35">
        <v>5</v>
      </c>
      <c r="ME33" s="35">
        <v>45</v>
      </c>
      <c r="MF33" s="35">
        <v>34</v>
      </c>
      <c r="MG33" s="35">
        <v>86</v>
      </c>
      <c r="MH33" s="35">
        <v>5</v>
      </c>
      <c r="MI33" s="35">
        <v>60</v>
      </c>
      <c r="MJ33" s="35">
        <v>121</v>
      </c>
      <c r="MK33" s="35">
        <v>57</v>
      </c>
      <c r="ML33" s="35">
        <v>82</v>
      </c>
      <c r="MM33" s="35">
        <v>5</v>
      </c>
      <c r="MN33" s="35">
        <v>8</v>
      </c>
      <c r="MO33" s="35">
        <v>572</v>
      </c>
      <c r="MP33" s="35">
        <v>10</v>
      </c>
      <c r="MQ33" s="35">
        <v>27</v>
      </c>
      <c r="MR33" s="35">
        <v>52</v>
      </c>
      <c r="MS33" s="35">
        <v>88</v>
      </c>
      <c r="MT33" s="35">
        <v>55</v>
      </c>
      <c r="MU33" s="35">
        <v>13</v>
      </c>
      <c r="MV33" s="35">
        <v>148</v>
      </c>
      <c r="MW33" s="35">
        <v>28</v>
      </c>
      <c r="MX33" s="35">
        <v>4</v>
      </c>
      <c r="MY33" s="35">
        <v>57</v>
      </c>
      <c r="MZ33" s="35">
        <v>307</v>
      </c>
      <c r="NA33" s="35">
        <v>63</v>
      </c>
      <c r="NB33" s="35">
        <v>26</v>
      </c>
      <c r="NC33" s="35">
        <v>19</v>
      </c>
      <c r="ND33" s="35">
        <v>5</v>
      </c>
      <c r="NE33" s="35">
        <v>49</v>
      </c>
      <c r="NF33" s="35">
        <v>374</v>
      </c>
      <c r="NG33" s="35">
        <v>30</v>
      </c>
      <c r="NH33" s="35">
        <v>3</v>
      </c>
      <c r="NI33" s="35">
        <v>7</v>
      </c>
      <c r="NJ33" s="35">
        <v>259</v>
      </c>
      <c r="NK33" s="35">
        <v>249</v>
      </c>
      <c r="NL33" s="35">
        <v>4</v>
      </c>
      <c r="NM33" s="35">
        <v>206</v>
      </c>
      <c r="NN33" s="35">
        <v>8</v>
      </c>
      <c r="NO33" s="35">
        <v>74</v>
      </c>
      <c r="NP33" s="35">
        <v>32</v>
      </c>
      <c r="NQ33" s="35">
        <v>33</v>
      </c>
      <c r="NR33" s="35">
        <v>15</v>
      </c>
    </row>
    <row r="34" spans="1:382" ht="12.75" customHeight="1">
      <c r="A34" s="9"/>
      <c r="B34" s="12"/>
      <c r="C34" s="16" t="s">
        <v>459</v>
      </c>
      <c r="D34" s="16"/>
      <c r="E34" s="16" t="s">
        <v>460</v>
      </c>
      <c r="F34" s="16" t="s">
        <v>461</v>
      </c>
      <c r="G34" s="16" t="s">
        <v>462</v>
      </c>
      <c r="H34" s="16" t="s">
        <v>463</v>
      </c>
      <c r="I34" s="16" t="s">
        <v>464</v>
      </c>
      <c r="J34" s="16" t="s">
        <v>465</v>
      </c>
      <c r="K34" s="16" t="s">
        <v>466</v>
      </c>
      <c r="L34" s="16" t="s">
        <v>285</v>
      </c>
      <c r="M34" s="16" t="s">
        <v>467</v>
      </c>
      <c r="N34" s="16" t="s">
        <v>468</v>
      </c>
      <c r="O34" s="16" t="s">
        <v>469</v>
      </c>
      <c r="P34" s="16" t="s">
        <v>470</v>
      </c>
      <c r="Q34" s="16" t="s">
        <v>471</v>
      </c>
      <c r="R34" s="16" t="s">
        <v>472</v>
      </c>
      <c r="S34" s="16" t="s">
        <v>473</v>
      </c>
      <c r="T34" s="16" t="s">
        <v>474</v>
      </c>
      <c r="U34" s="16" t="s">
        <v>475</v>
      </c>
      <c r="V34" s="16" t="s">
        <v>476</v>
      </c>
      <c r="W34" s="16" t="s">
        <v>477</v>
      </c>
      <c r="X34" s="16" t="s">
        <v>409</v>
      </c>
      <c r="Y34" s="16" t="s">
        <v>300</v>
      </c>
      <c r="Z34" s="16" t="s">
        <v>478</v>
      </c>
      <c r="AA34" s="16" t="s">
        <v>479</v>
      </c>
      <c r="AB34" s="16" t="s">
        <v>480</v>
      </c>
      <c r="AC34" s="16" t="s">
        <v>481</v>
      </c>
      <c r="AD34" s="16" t="s">
        <v>482</v>
      </c>
      <c r="AE34" s="16" t="s">
        <v>483</v>
      </c>
      <c r="AF34" s="16" t="s">
        <v>484</v>
      </c>
      <c r="AG34" s="16" t="s">
        <v>485</v>
      </c>
      <c r="AH34" s="16" t="s">
        <v>486</v>
      </c>
      <c r="AI34" s="16" t="s">
        <v>487</v>
      </c>
      <c r="AJ34" s="16" t="s">
        <v>488</v>
      </c>
      <c r="AK34" s="16" t="s">
        <v>489</v>
      </c>
      <c r="AL34" s="16" t="s">
        <v>490</v>
      </c>
      <c r="AM34" s="16" t="s">
        <v>491</v>
      </c>
      <c r="AN34" s="16" t="s">
        <v>492</v>
      </c>
      <c r="AO34" s="16" t="s">
        <v>493</v>
      </c>
      <c r="AP34" s="16" t="s">
        <v>494</v>
      </c>
      <c r="AQ34" s="16" t="s">
        <v>495</v>
      </c>
      <c r="AR34" s="16" t="s">
        <v>431</v>
      </c>
      <c r="AS34" s="16" t="s">
        <v>496</v>
      </c>
      <c r="AT34" s="16" t="s">
        <v>497</v>
      </c>
      <c r="AU34" s="16" t="s">
        <v>498</v>
      </c>
      <c r="AV34" s="16" t="s">
        <v>499</v>
      </c>
      <c r="AW34" s="16" t="s">
        <v>500</v>
      </c>
      <c r="AX34" s="16" t="s">
        <v>501</v>
      </c>
      <c r="AY34" s="16" t="s">
        <v>321</v>
      </c>
      <c r="AZ34" s="16" t="s">
        <v>502</v>
      </c>
      <c r="BA34" s="16" t="s">
        <v>503</v>
      </c>
      <c r="BB34" s="16" t="s">
        <v>504</v>
      </c>
      <c r="BC34" s="16" t="s">
        <v>505</v>
      </c>
      <c r="BD34" s="16" t="s">
        <v>506</v>
      </c>
      <c r="BE34" s="16" t="s">
        <v>507</v>
      </c>
      <c r="BF34" s="16" t="s">
        <v>508</v>
      </c>
      <c r="BG34" s="16" t="s">
        <v>285</v>
      </c>
      <c r="BH34" s="16" t="s">
        <v>509</v>
      </c>
      <c r="BI34" s="16" t="s">
        <v>510</v>
      </c>
      <c r="BJ34" s="16" t="s">
        <v>511</v>
      </c>
      <c r="BK34" s="16" t="s">
        <v>512</v>
      </c>
      <c r="BL34" s="16" t="s">
        <v>513</v>
      </c>
      <c r="BM34" s="16" t="s">
        <v>514</v>
      </c>
      <c r="BN34" s="16" t="s">
        <v>515</v>
      </c>
      <c r="BO34" s="16" t="s">
        <v>516</v>
      </c>
      <c r="BP34" s="16" t="s">
        <v>517</v>
      </c>
      <c r="BQ34" s="16" t="s">
        <v>518</v>
      </c>
      <c r="BR34" s="16" t="s">
        <v>519</v>
      </c>
      <c r="BS34" s="16" t="s">
        <v>520</v>
      </c>
      <c r="BT34" s="16" t="s">
        <v>521</v>
      </c>
      <c r="BU34" s="16" t="s">
        <v>470</v>
      </c>
      <c r="BV34" s="16" t="s">
        <v>522</v>
      </c>
      <c r="BW34" s="16" t="s">
        <v>523</v>
      </c>
      <c r="BX34" s="16" t="s">
        <v>524</v>
      </c>
      <c r="BY34" s="16" t="s">
        <v>525</v>
      </c>
      <c r="BZ34" s="16" t="s">
        <v>526</v>
      </c>
      <c r="CA34" s="16" t="s">
        <v>527</v>
      </c>
      <c r="CB34" s="16" t="s">
        <v>528</v>
      </c>
      <c r="CC34" s="16" t="s">
        <v>529</v>
      </c>
      <c r="CD34" s="16" t="s">
        <v>530</v>
      </c>
      <c r="CE34" s="16" t="s">
        <v>531</v>
      </c>
      <c r="CF34" s="16" t="s">
        <v>532</v>
      </c>
      <c r="CG34" s="16" t="s">
        <v>533</v>
      </c>
      <c r="CH34" s="16" t="s">
        <v>534</v>
      </c>
      <c r="CI34" s="16" t="s">
        <v>472</v>
      </c>
      <c r="CJ34" s="16" t="s">
        <v>535</v>
      </c>
      <c r="CK34" s="16" t="s">
        <v>536</v>
      </c>
      <c r="CL34" s="16" t="s">
        <v>537</v>
      </c>
      <c r="CM34" s="16" t="s">
        <v>538</v>
      </c>
      <c r="CN34" s="16" t="s">
        <v>539</v>
      </c>
      <c r="CO34" s="16" t="s">
        <v>454</v>
      </c>
      <c r="CP34" s="16" t="s">
        <v>540</v>
      </c>
      <c r="CQ34" s="16" t="s">
        <v>541</v>
      </c>
      <c r="CR34" s="16" t="s">
        <v>542</v>
      </c>
      <c r="CS34" s="16" t="s">
        <v>543</v>
      </c>
      <c r="CT34" s="16" t="s">
        <v>544</v>
      </c>
      <c r="CU34" s="16" t="s">
        <v>545</v>
      </c>
      <c r="CV34" s="16" t="s">
        <v>546</v>
      </c>
      <c r="CW34" s="16" t="s">
        <v>547</v>
      </c>
      <c r="CX34" s="16" t="s">
        <v>352</v>
      </c>
      <c r="CY34" s="16" t="s">
        <v>367</v>
      </c>
      <c r="CZ34" s="16" t="s">
        <v>548</v>
      </c>
      <c r="DA34" s="16" t="s">
        <v>549</v>
      </c>
      <c r="DB34" s="16" t="s">
        <v>550</v>
      </c>
      <c r="DC34" s="16" t="s">
        <v>551</v>
      </c>
      <c r="DD34" s="16" t="s">
        <v>552</v>
      </c>
      <c r="DE34" s="16" t="s">
        <v>553</v>
      </c>
      <c r="DF34" s="16" t="s">
        <v>554</v>
      </c>
      <c r="DG34" s="16" t="s">
        <v>555</v>
      </c>
      <c r="DH34" s="16" t="s">
        <v>556</v>
      </c>
      <c r="DI34" s="16" t="s">
        <v>557</v>
      </c>
      <c r="DJ34" s="16" t="s">
        <v>558</v>
      </c>
      <c r="DK34" s="16" t="s">
        <v>559</v>
      </c>
      <c r="DL34" s="16" t="s">
        <v>508</v>
      </c>
      <c r="DM34" s="16" t="s">
        <v>560</v>
      </c>
      <c r="DN34" s="16" t="s">
        <v>381</v>
      </c>
      <c r="DO34" s="16" t="s">
        <v>382</v>
      </c>
      <c r="DP34" s="16" t="s">
        <v>561</v>
      </c>
      <c r="DQ34" s="16" t="s">
        <v>562</v>
      </c>
      <c r="DR34" s="16" t="s">
        <v>563</v>
      </c>
      <c r="DS34" s="16" t="s">
        <v>564</v>
      </c>
      <c r="DT34" s="16" t="s">
        <v>284</v>
      </c>
      <c r="DU34" s="16" t="s">
        <v>565</v>
      </c>
      <c r="DV34" s="16" t="s">
        <v>566</v>
      </c>
      <c r="DW34" s="16" t="s">
        <v>567</v>
      </c>
      <c r="DX34" s="16" t="s">
        <v>568</v>
      </c>
      <c r="DY34" s="16" t="s">
        <v>569</v>
      </c>
      <c r="DZ34" s="16" t="s">
        <v>570</v>
      </c>
      <c r="EA34" s="16" t="s">
        <v>571</v>
      </c>
      <c r="EB34" s="16" t="s">
        <v>572</v>
      </c>
      <c r="EC34" s="16" t="s">
        <v>369</v>
      </c>
      <c r="ED34" s="16" t="s">
        <v>573</v>
      </c>
      <c r="EE34" s="16" t="s">
        <v>574</v>
      </c>
      <c r="EF34" s="16" t="s">
        <v>575</v>
      </c>
      <c r="EG34" s="16" t="s">
        <v>576</v>
      </c>
      <c r="EH34" s="16" t="s">
        <v>577</v>
      </c>
      <c r="EI34" s="16" t="s">
        <v>578</v>
      </c>
      <c r="EJ34" s="16" t="s">
        <v>579</v>
      </c>
      <c r="EK34" s="16" t="s">
        <v>580</v>
      </c>
      <c r="EL34" s="16" t="s">
        <v>336</v>
      </c>
      <c r="EM34" s="16" t="s">
        <v>581</v>
      </c>
      <c r="EN34" s="16" t="s">
        <v>582</v>
      </c>
      <c r="EO34" s="16" t="s">
        <v>583</v>
      </c>
      <c r="EP34" s="16" t="s">
        <v>584</v>
      </c>
      <c r="EQ34" s="16" t="s">
        <v>485</v>
      </c>
      <c r="ER34" s="16" t="s">
        <v>585</v>
      </c>
      <c r="ES34" s="16" t="s">
        <v>586</v>
      </c>
      <c r="ET34" s="16" t="s">
        <v>587</v>
      </c>
      <c r="EU34" s="16" t="s">
        <v>588</v>
      </c>
      <c r="EV34" s="16" t="s">
        <v>589</v>
      </c>
      <c r="EW34" s="16" t="s">
        <v>332</v>
      </c>
      <c r="EX34" s="16" t="s">
        <v>590</v>
      </c>
      <c r="EY34" s="16" t="s">
        <v>591</v>
      </c>
      <c r="EZ34" s="16" t="s">
        <v>592</v>
      </c>
      <c r="FA34" s="16" t="s">
        <v>593</v>
      </c>
      <c r="FB34" s="16" t="s">
        <v>594</v>
      </c>
      <c r="FC34" s="16" t="s">
        <v>595</v>
      </c>
      <c r="FD34" s="16" t="s">
        <v>596</v>
      </c>
      <c r="FE34" s="16" t="s">
        <v>597</v>
      </c>
      <c r="FF34" s="16" t="s">
        <v>367</v>
      </c>
      <c r="FG34" s="16" t="s">
        <v>598</v>
      </c>
      <c r="FH34" s="16" t="s">
        <v>599</v>
      </c>
      <c r="FI34" s="16" t="s">
        <v>600</v>
      </c>
      <c r="FJ34" s="16" t="s">
        <v>601</v>
      </c>
      <c r="FK34" s="16" t="s">
        <v>580</v>
      </c>
      <c r="FL34" s="16" t="s">
        <v>602</v>
      </c>
      <c r="FM34" s="16" t="s">
        <v>603</v>
      </c>
      <c r="FN34" s="16" t="s">
        <v>525</v>
      </c>
      <c r="FO34" s="16" t="s">
        <v>365</v>
      </c>
      <c r="FP34" s="16" t="s">
        <v>604</v>
      </c>
      <c r="FQ34" s="16" t="s">
        <v>605</v>
      </c>
      <c r="FR34" s="16" t="s">
        <v>606</v>
      </c>
      <c r="FS34" s="16" t="s">
        <v>607</v>
      </c>
      <c r="FT34" s="16" t="s">
        <v>608</v>
      </c>
      <c r="FU34" s="16" t="s">
        <v>609</v>
      </c>
      <c r="FV34" s="16" t="s">
        <v>610</v>
      </c>
      <c r="FW34" s="16" t="s">
        <v>511</v>
      </c>
      <c r="FX34" s="16" t="s">
        <v>611</v>
      </c>
      <c r="FY34" s="16" t="s">
        <v>506</v>
      </c>
      <c r="FZ34" s="16" t="s">
        <v>612</v>
      </c>
      <c r="GA34" s="16" t="s">
        <v>613</v>
      </c>
      <c r="GB34" s="16" t="s">
        <v>614</v>
      </c>
      <c r="GC34" s="16" t="s">
        <v>615</v>
      </c>
      <c r="GD34" s="16" t="s">
        <v>616</v>
      </c>
      <c r="GE34" s="16" t="s">
        <v>517</v>
      </c>
      <c r="GF34" s="16" t="s">
        <v>617</v>
      </c>
      <c r="GG34" s="16" t="s">
        <v>618</v>
      </c>
      <c r="GH34" s="16" t="s">
        <v>619</v>
      </c>
      <c r="GI34" s="16" t="s">
        <v>620</v>
      </c>
      <c r="GJ34" s="16" t="s">
        <v>621</v>
      </c>
      <c r="GK34" s="16" t="s">
        <v>622</v>
      </c>
      <c r="GL34" s="16" t="s">
        <v>623</v>
      </c>
      <c r="GM34" s="16" t="s">
        <v>624</v>
      </c>
      <c r="GN34" s="16" t="s">
        <v>625</v>
      </c>
      <c r="GO34" s="16" t="s">
        <v>599</v>
      </c>
      <c r="GP34" s="16" t="s">
        <v>626</v>
      </c>
      <c r="GQ34" s="16" t="s">
        <v>627</v>
      </c>
      <c r="GR34" s="16" t="s">
        <v>628</v>
      </c>
      <c r="GS34" s="16" t="s">
        <v>381</v>
      </c>
      <c r="GT34" s="16" t="s">
        <v>629</v>
      </c>
      <c r="GU34" s="16" t="s">
        <v>630</v>
      </c>
      <c r="GV34" s="16" t="s">
        <v>631</v>
      </c>
      <c r="GW34" s="16" t="s">
        <v>632</v>
      </c>
      <c r="GX34" s="16" t="s">
        <v>633</v>
      </c>
      <c r="GY34" s="16" t="s">
        <v>634</v>
      </c>
      <c r="GZ34" s="16" t="s">
        <v>635</v>
      </c>
      <c r="HA34" s="16" t="s">
        <v>636</v>
      </c>
      <c r="HB34" s="16" t="s">
        <v>637</v>
      </c>
      <c r="HC34" s="16" t="s">
        <v>638</v>
      </c>
      <c r="HD34" s="16" t="s">
        <v>445</v>
      </c>
      <c r="HE34" s="16" t="s">
        <v>639</v>
      </c>
      <c r="HF34" s="16" t="s">
        <v>464</v>
      </c>
      <c r="HG34" s="16" t="s">
        <v>640</v>
      </c>
      <c r="HH34" s="16" t="s">
        <v>641</v>
      </c>
      <c r="HI34" s="16" t="s">
        <v>642</v>
      </c>
      <c r="HJ34" s="16" t="s">
        <v>643</v>
      </c>
      <c r="HK34" s="16" t="s">
        <v>644</v>
      </c>
      <c r="HL34" s="16" t="s">
        <v>542</v>
      </c>
      <c r="HM34" s="16" t="s">
        <v>645</v>
      </c>
      <c r="HN34" s="16" t="s">
        <v>646</v>
      </c>
      <c r="HO34" s="16" t="s">
        <v>588</v>
      </c>
      <c r="HP34" s="16" t="s">
        <v>647</v>
      </c>
      <c r="HQ34" s="16" t="s">
        <v>495</v>
      </c>
      <c r="HR34" s="16" t="s">
        <v>648</v>
      </c>
      <c r="HS34" s="16" t="s">
        <v>649</v>
      </c>
      <c r="HT34" s="16" t="s">
        <v>340</v>
      </c>
      <c r="HU34" s="16" t="s">
        <v>650</v>
      </c>
      <c r="HV34" s="16" t="s">
        <v>651</v>
      </c>
      <c r="HW34" s="16" t="s">
        <v>652</v>
      </c>
      <c r="HX34" s="16" t="s">
        <v>653</v>
      </c>
      <c r="HY34" s="16" t="s">
        <v>466</v>
      </c>
      <c r="HZ34" s="16" t="s">
        <v>578</v>
      </c>
      <c r="IA34" s="16" t="s">
        <v>1370</v>
      </c>
      <c r="IB34" s="16" t="s">
        <v>1371</v>
      </c>
      <c r="IC34" s="16" t="s">
        <v>1372</v>
      </c>
      <c r="ID34" s="16" t="s">
        <v>1373</v>
      </c>
      <c r="IE34" s="16" t="s">
        <v>407</v>
      </c>
      <c r="IF34" s="16" t="s">
        <v>1374</v>
      </c>
      <c r="IG34" s="16" t="s">
        <v>1375</v>
      </c>
      <c r="IH34" s="16" t="s">
        <v>329</v>
      </c>
      <c r="II34" s="16" t="s">
        <v>493</v>
      </c>
      <c r="IJ34" s="16" t="s">
        <v>524</v>
      </c>
      <c r="IK34" s="16" t="s">
        <v>1376</v>
      </c>
      <c r="IL34" s="16" t="s">
        <v>1377</v>
      </c>
      <c r="IM34" s="16" t="s">
        <v>1378</v>
      </c>
      <c r="IN34" s="16" t="s">
        <v>1379</v>
      </c>
      <c r="IO34" s="16" t="s">
        <v>1380</v>
      </c>
      <c r="IP34" s="16" t="s">
        <v>1381</v>
      </c>
      <c r="IQ34" s="16" t="s">
        <v>1382</v>
      </c>
      <c r="IR34" s="16" t="s">
        <v>1379</v>
      </c>
      <c r="IS34" s="16" t="s">
        <v>1381</v>
      </c>
      <c r="IT34" s="16" t="s">
        <v>1383</v>
      </c>
      <c r="IU34" s="16" t="s">
        <v>621</v>
      </c>
      <c r="IV34" s="16" t="s">
        <v>1384</v>
      </c>
      <c r="IW34" s="16" t="s">
        <v>1385</v>
      </c>
      <c r="IX34" s="16" t="s">
        <v>578</v>
      </c>
      <c r="IY34" s="16" t="s">
        <v>1386</v>
      </c>
      <c r="IZ34" s="16" t="s">
        <v>1387</v>
      </c>
      <c r="JA34" s="16" t="s">
        <v>631</v>
      </c>
      <c r="JB34" s="16" t="s">
        <v>1388</v>
      </c>
      <c r="JC34" s="16" t="s">
        <v>943</v>
      </c>
      <c r="JD34" s="16" t="s">
        <v>1389</v>
      </c>
      <c r="JE34" s="16" t="s">
        <v>1390</v>
      </c>
      <c r="JF34" s="16" t="s">
        <v>1391</v>
      </c>
      <c r="JG34" s="16" t="s">
        <v>1392</v>
      </c>
      <c r="JH34" s="16" t="s">
        <v>1393</v>
      </c>
      <c r="JI34" s="16" t="s">
        <v>1394</v>
      </c>
      <c r="JJ34" s="16" t="s">
        <v>1395</v>
      </c>
      <c r="JK34" s="16" t="s">
        <v>1396</v>
      </c>
      <c r="JL34" s="16" t="s">
        <v>621</v>
      </c>
      <c r="JM34" s="16" t="s">
        <v>325</v>
      </c>
      <c r="JN34" s="16" t="s">
        <v>1397</v>
      </c>
      <c r="JO34" s="16" t="s">
        <v>1398</v>
      </c>
      <c r="JP34" s="16" t="s">
        <v>1384</v>
      </c>
      <c r="JQ34" s="16" t="s">
        <v>860</v>
      </c>
      <c r="JR34" s="16" t="s">
        <v>1399</v>
      </c>
      <c r="JS34" s="16" t="s">
        <v>1400</v>
      </c>
      <c r="JT34" s="16" t="s">
        <v>523</v>
      </c>
      <c r="JU34" s="16" t="s">
        <v>1401</v>
      </c>
      <c r="JV34" s="16" t="s">
        <v>1402</v>
      </c>
      <c r="JW34" s="16" t="s">
        <v>1403</v>
      </c>
      <c r="JX34" s="16" t="s">
        <v>1404</v>
      </c>
      <c r="JY34" s="16" t="s">
        <v>1405</v>
      </c>
      <c r="JZ34" s="16" t="s">
        <v>1406</v>
      </c>
      <c r="KA34" s="16" t="s">
        <v>1407</v>
      </c>
      <c r="KB34" s="16" t="s">
        <v>1408</v>
      </c>
      <c r="KC34" s="16" t="s">
        <v>517</v>
      </c>
      <c r="KD34" s="16" t="s">
        <v>1409</v>
      </c>
      <c r="KE34" s="16" t="s">
        <v>1410</v>
      </c>
      <c r="KF34" s="16" t="s">
        <v>1411</v>
      </c>
      <c r="KG34" s="16" t="s">
        <v>439</v>
      </c>
      <c r="KH34" s="16" t="s">
        <v>450</v>
      </c>
      <c r="KI34" s="16" t="s">
        <v>1412</v>
      </c>
      <c r="KJ34" s="16" t="s">
        <v>576</v>
      </c>
      <c r="KK34" s="16" t="s">
        <v>1413</v>
      </c>
      <c r="KL34" s="16" t="s">
        <v>1414</v>
      </c>
      <c r="KM34" s="16" t="s">
        <v>544</v>
      </c>
      <c r="KN34" s="16" t="s">
        <v>1327</v>
      </c>
      <c r="KO34" s="16" t="s">
        <v>1415</v>
      </c>
      <c r="KP34" s="16" t="s">
        <v>1416</v>
      </c>
      <c r="KQ34" s="16" t="s">
        <v>783</v>
      </c>
      <c r="KR34" s="16" t="s">
        <v>1417</v>
      </c>
      <c r="KS34" s="16" t="s">
        <v>1418</v>
      </c>
      <c r="KT34" s="16" t="s">
        <v>1419</v>
      </c>
      <c r="KU34" s="16" t="s">
        <v>1420</v>
      </c>
      <c r="KV34" s="16" t="s">
        <v>1421</v>
      </c>
      <c r="KW34" s="16" t="s">
        <v>1422</v>
      </c>
      <c r="KX34" s="16" t="s">
        <v>502</v>
      </c>
      <c r="KY34" s="16" t="s">
        <v>1423</v>
      </c>
      <c r="KZ34" s="16" t="s">
        <v>323</v>
      </c>
      <c r="LA34" s="16" t="s">
        <v>666</v>
      </c>
      <c r="LB34" s="16" t="s">
        <v>1398</v>
      </c>
      <c r="LC34" s="16" t="s">
        <v>815</v>
      </c>
      <c r="LD34" s="16" t="s">
        <v>1424</v>
      </c>
      <c r="LE34" s="16" t="s">
        <v>330</v>
      </c>
      <c r="LF34" s="16" t="s">
        <v>1425</v>
      </c>
      <c r="LG34" s="16" t="s">
        <v>611</v>
      </c>
      <c r="LH34" s="16" t="s">
        <v>436</v>
      </c>
      <c r="LI34" s="16" t="s">
        <v>396</v>
      </c>
      <c r="LJ34" s="16" t="s">
        <v>728</v>
      </c>
      <c r="LK34" s="16" t="s">
        <v>1426</v>
      </c>
      <c r="LL34" s="16" t="s">
        <v>754</v>
      </c>
      <c r="LM34" s="16" t="s">
        <v>285</v>
      </c>
      <c r="LN34" s="16" t="s">
        <v>1427</v>
      </c>
      <c r="LO34" s="16" t="s">
        <v>640</v>
      </c>
      <c r="LP34" s="16" t="s">
        <v>546</v>
      </c>
      <c r="LQ34" s="16" t="s">
        <v>1428</v>
      </c>
      <c r="LR34" s="16" t="s">
        <v>1429</v>
      </c>
      <c r="LS34" s="16" t="s">
        <v>387</v>
      </c>
      <c r="LT34" s="16" t="s">
        <v>716</v>
      </c>
      <c r="LU34" s="16" t="s">
        <v>1430</v>
      </c>
      <c r="LV34" s="16" t="s">
        <v>1431</v>
      </c>
      <c r="LW34" s="16" t="s">
        <v>1432</v>
      </c>
      <c r="LX34" s="16" t="s">
        <v>311</v>
      </c>
      <c r="LY34" s="16" t="s">
        <v>1433</v>
      </c>
      <c r="LZ34" s="16" t="s">
        <v>1434</v>
      </c>
      <c r="MA34" s="16" t="s">
        <v>739</v>
      </c>
      <c r="MB34" s="16" t="s">
        <v>1435</v>
      </c>
      <c r="MC34" s="16" t="s">
        <v>1436</v>
      </c>
      <c r="MD34" s="16" t="s">
        <v>1437</v>
      </c>
      <c r="ME34" s="16" t="s">
        <v>1382</v>
      </c>
      <c r="MF34" s="16" t="s">
        <v>1438</v>
      </c>
      <c r="MG34" s="16" t="s">
        <v>291</v>
      </c>
      <c r="MH34" s="16" t="s">
        <v>1439</v>
      </c>
      <c r="MI34" s="16" t="s">
        <v>531</v>
      </c>
      <c r="MJ34" s="16" t="s">
        <v>657</v>
      </c>
      <c r="MK34" s="16" t="s">
        <v>413</v>
      </c>
      <c r="ML34" s="16" t="s">
        <v>723</v>
      </c>
      <c r="MM34" s="16" t="s">
        <v>1440</v>
      </c>
      <c r="MN34" s="16" t="s">
        <v>1441</v>
      </c>
      <c r="MO34" s="16" t="s">
        <v>858</v>
      </c>
      <c r="MP34" s="16" t="s">
        <v>1437</v>
      </c>
      <c r="MQ34" s="16" t="s">
        <v>1442</v>
      </c>
      <c r="MR34" s="16" t="s">
        <v>366</v>
      </c>
      <c r="MS34" s="16" t="s">
        <v>1443</v>
      </c>
      <c r="MT34" s="16" t="s">
        <v>1444</v>
      </c>
      <c r="MU34" s="16" t="s">
        <v>505</v>
      </c>
      <c r="MV34" s="16" t="s">
        <v>1445</v>
      </c>
      <c r="MW34" s="16" t="s">
        <v>1446</v>
      </c>
      <c r="MX34" s="16" t="s">
        <v>486</v>
      </c>
      <c r="MY34" s="16" t="s">
        <v>1387</v>
      </c>
      <c r="MZ34" s="16" t="s">
        <v>294</v>
      </c>
      <c r="NA34" s="16" t="s">
        <v>1447</v>
      </c>
      <c r="NB34" s="16" t="s">
        <v>1448</v>
      </c>
      <c r="NC34" s="16" t="s">
        <v>1449</v>
      </c>
      <c r="ND34" s="16" t="s">
        <v>805</v>
      </c>
      <c r="NE34" s="16" t="s">
        <v>1450</v>
      </c>
      <c r="NF34" s="16" t="s">
        <v>647</v>
      </c>
      <c r="NG34" s="16" t="s">
        <v>1451</v>
      </c>
      <c r="NH34" s="16" t="s">
        <v>449</v>
      </c>
      <c r="NI34" s="16" t="s">
        <v>1452</v>
      </c>
      <c r="NJ34" s="16" t="s">
        <v>1453</v>
      </c>
      <c r="NK34" s="16" t="s">
        <v>1454</v>
      </c>
      <c r="NL34" s="16" t="s">
        <v>1447</v>
      </c>
      <c r="NM34" s="16" t="s">
        <v>786</v>
      </c>
      <c r="NN34" s="16" t="s">
        <v>667</v>
      </c>
      <c r="NO34" s="16" t="s">
        <v>552</v>
      </c>
      <c r="NP34" s="16" t="s">
        <v>789</v>
      </c>
      <c r="NQ34" s="16" t="s">
        <v>1455</v>
      </c>
      <c r="NR34" s="16" t="s">
        <v>1431</v>
      </c>
    </row>
    <row r="35" spans="1:382" s="14" customFormat="1" ht="12.75" customHeight="1">
      <c r="A35" s="8" t="s">
        <v>263</v>
      </c>
      <c r="B35" s="11" t="s">
        <v>654</v>
      </c>
      <c r="C35" s="35">
        <v>8674</v>
      </c>
      <c r="D35" s="35"/>
      <c r="E35" s="35">
        <v>13</v>
      </c>
      <c r="F35" s="35">
        <v>29</v>
      </c>
      <c r="G35" s="35">
        <v>38</v>
      </c>
      <c r="H35" s="35">
        <v>72</v>
      </c>
      <c r="I35" s="35">
        <v>5</v>
      </c>
      <c r="J35" s="35">
        <v>33</v>
      </c>
      <c r="K35" s="35">
        <v>19</v>
      </c>
      <c r="L35" s="35">
        <v>1</v>
      </c>
      <c r="M35" s="35">
        <v>16</v>
      </c>
      <c r="N35" s="35">
        <v>2</v>
      </c>
      <c r="O35" s="35">
        <v>18</v>
      </c>
      <c r="P35" s="35">
        <v>12</v>
      </c>
      <c r="Q35" s="35">
        <v>10</v>
      </c>
      <c r="R35" s="35">
        <v>0</v>
      </c>
      <c r="S35" s="35">
        <v>30</v>
      </c>
      <c r="T35" s="35">
        <v>9</v>
      </c>
      <c r="U35" s="35">
        <v>6</v>
      </c>
      <c r="V35" s="35">
        <v>2</v>
      </c>
      <c r="W35" s="35">
        <v>3</v>
      </c>
      <c r="X35" s="35">
        <v>2</v>
      </c>
      <c r="Y35" s="35">
        <v>4</v>
      </c>
      <c r="Z35" s="35">
        <v>6</v>
      </c>
      <c r="AA35" s="35">
        <v>1</v>
      </c>
      <c r="AB35" s="35">
        <v>2</v>
      </c>
      <c r="AC35" s="35">
        <v>4</v>
      </c>
      <c r="AD35" s="35">
        <v>0</v>
      </c>
      <c r="AE35" s="35">
        <v>3</v>
      </c>
      <c r="AF35" s="35">
        <v>54</v>
      </c>
      <c r="AG35" s="35">
        <v>20</v>
      </c>
      <c r="AH35" s="35">
        <v>3</v>
      </c>
      <c r="AI35" s="35">
        <v>35</v>
      </c>
      <c r="AJ35" s="35">
        <v>19</v>
      </c>
      <c r="AK35" s="35">
        <v>132</v>
      </c>
      <c r="AL35" s="35">
        <v>32</v>
      </c>
      <c r="AM35" s="35">
        <v>45</v>
      </c>
      <c r="AN35" s="35">
        <v>29</v>
      </c>
      <c r="AO35" s="35">
        <v>13</v>
      </c>
      <c r="AP35" s="35">
        <v>56</v>
      </c>
      <c r="AQ35" s="35">
        <v>43</v>
      </c>
      <c r="AR35" s="35">
        <v>4</v>
      </c>
      <c r="AS35" s="35">
        <v>9</v>
      </c>
      <c r="AT35" s="35">
        <v>4</v>
      </c>
      <c r="AU35" s="35">
        <v>4</v>
      </c>
      <c r="AV35" s="35">
        <v>3</v>
      </c>
      <c r="AW35" s="35">
        <v>5</v>
      </c>
      <c r="AX35" s="35">
        <v>3</v>
      </c>
      <c r="AY35" s="35">
        <v>4</v>
      </c>
      <c r="AZ35" s="35">
        <v>34</v>
      </c>
      <c r="BA35" s="35">
        <v>14</v>
      </c>
      <c r="BB35" s="35">
        <v>40</v>
      </c>
      <c r="BC35" s="35">
        <v>3</v>
      </c>
      <c r="BD35" s="35">
        <v>26</v>
      </c>
      <c r="BE35" s="35">
        <v>17</v>
      </c>
      <c r="BF35" s="35">
        <v>28</v>
      </c>
      <c r="BG35" s="35">
        <v>0</v>
      </c>
      <c r="BH35" s="35">
        <v>38</v>
      </c>
      <c r="BI35" s="35">
        <v>0</v>
      </c>
      <c r="BJ35" s="35">
        <v>1</v>
      </c>
      <c r="BK35" s="35">
        <v>8</v>
      </c>
      <c r="BL35" s="35">
        <v>13</v>
      </c>
      <c r="BM35" s="35">
        <v>1</v>
      </c>
      <c r="BN35" s="35">
        <v>7</v>
      </c>
      <c r="BO35" s="35">
        <v>29</v>
      </c>
      <c r="BP35" s="35">
        <v>52</v>
      </c>
      <c r="BQ35" s="35">
        <v>7</v>
      </c>
      <c r="BR35" s="35">
        <v>41</v>
      </c>
      <c r="BS35" s="35">
        <v>3</v>
      </c>
      <c r="BT35" s="35">
        <v>2</v>
      </c>
      <c r="BU35" s="35">
        <v>2</v>
      </c>
      <c r="BV35" s="35">
        <v>59</v>
      </c>
      <c r="BW35" s="35">
        <v>20</v>
      </c>
      <c r="BX35" s="35">
        <v>20</v>
      </c>
      <c r="BY35" s="35">
        <v>31</v>
      </c>
      <c r="BZ35" s="35">
        <v>90</v>
      </c>
      <c r="CA35" s="35">
        <v>27</v>
      </c>
      <c r="CB35" s="35">
        <v>37</v>
      </c>
      <c r="CC35" s="35">
        <v>47</v>
      </c>
      <c r="CD35" s="35">
        <v>39</v>
      </c>
      <c r="CE35" s="35">
        <v>15</v>
      </c>
      <c r="CF35" s="35">
        <v>2</v>
      </c>
      <c r="CG35" s="35">
        <v>25</v>
      </c>
      <c r="CH35" s="35">
        <v>25</v>
      </c>
      <c r="CI35" s="35">
        <v>2</v>
      </c>
      <c r="CJ35" s="35">
        <v>25</v>
      </c>
      <c r="CK35" s="35">
        <v>26</v>
      </c>
      <c r="CL35" s="35">
        <v>12</v>
      </c>
      <c r="CM35" s="35">
        <v>1</v>
      </c>
      <c r="CN35" s="35">
        <v>4</v>
      </c>
      <c r="CO35" s="35">
        <v>1</v>
      </c>
      <c r="CP35" s="35">
        <v>27</v>
      </c>
      <c r="CQ35" s="35">
        <v>19</v>
      </c>
      <c r="CR35" s="35">
        <v>16</v>
      </c>
      <c r="CS35" s="35">
        <v>54</v>
      </c>
      <c r="CT35" s="35">
        <v>61</v>
      </c>
      <c r="CU35" s="35">
        <v>75</v>
      </c>
      <c r="CV35" s="35">
        <v>24</v>
      </c>
      <c r="CW35" s="35">
        <v>21</v>
      </c>
      <c r="CX35" s="35">
        <v>3</v>
      </c>
      <c r="CY35" s="35">
        <v>1</v>
      </c>
      <c r="CZ35" s="35">
        <v>17</v>
      </c>
      <c r="DA35" s="35">
        <v>38</v>
      </c>
      <c r="DB35" s="35">
        <v>17</v>
      </c>
      <c r="DC35" s="35">
        <v>7</v>
      </c>
      <c r="DD35" s="35">
        <v>4</v>
      </c>
      <c r="DE35" s="35">
        <v>7</v>
      </c>
      <c r="DF35" s="35">
        <v>9</v>
      </c>
      <c r="DG35" s="35">
        <v>3</v>
      </c>
      <c r="DH35" s="35">
        <v>6</v>
      </c>
      <c r="DI35" s="35">
        <v>37</v>
      </c>
      <c r="DJ35" s="35">
        <v>17</v>
      </c>
      <c r="DK35" s="35">
        <v>30</v>
      </c>
      <c r="DL35" s="35">
        <v>6</v>
      </c>
      <c r="DM35" s="35">
        <v>2</v>
      </c>
      <c r="DN35" s="35">
        <v>1</v>
      </c>
      <c r="DO35" s="35">
        <v>7</v>
      </c>
      <c r="DP35" s="35">
        <v>10</v>
      </c>
      <c r="DQ35" s="35">
        <v>4</v>
      </c>
      <c r="DR35" s="35">
        <v>84</v>
      </c>
      <c r="DS35" s="35">
        <v>43</v>
      </c>
      <c r="DT35" s="35">
        <v>3</v>
      </c>
      <c r="DU35" s="35">
        <v>4</v>
      </c>
      <c r="DV35" s="35">
        <v>16</v>
      </c>
      <c r="DW35" s="35">
        <v>66</v>
      </c>
      <c r="DX35" s="35">
        <v>26</v>
      </c>
      <c r="DY35" s="35">
        <v>6</v>
      </c>
      <c r="DZ35" s="35">
        <v>15</v>
      </c>
      <c r="EA35" s="35">
        <v>13</v>
      </c>
      <c r="EB35" s="35">
        <v>4</v>
      </c>
      <c r="EC35" s="35">
        <v>5</v>
      </c>
      <c r="ED35" s="35">
        <v>25</v>
      </c>
      <c r="EE35" s="35">
        <v>18</v>
      </c>
      <c r="EF35" s="35">
        <v>14</v>
      </c>
      <c r="EG35" s="35">
        <v>17</v>
      </c>
      <c r="EH35" s="35">
        <v>7</v>
      </c>
      <c r="EI35" s="35">
        <v>22</v>
      </c>
      <c r="EJ35" s="35">
        <v>11</v>
      </c>
      <c r="EK35" s="35">
        <v>24</v>
      </c>
      <c r="EL35" s="35">
        <v>14</v>
      </c>
      <c r="EM35" s="35">
        <v>11</v>
      </c>
      <c r="EN35" s="35">
        <v>1</v>
      </c>
      <c r="EO35" s="35">
        <v>27</v>
      </c>
      <c r="EP35" s="35">
        <v>13</v>
      </c>
      <c r="EQ35" s="35">
        <v>18</v>
      </c>
      <c r="ER35" s="35">
        <v>4</v>
      </c>
      <c r="ES35" s="35">
        <v>28</v>
      </c>
      <c r="ET35" s="35">
        <v>1</v>
      </c>
      <c r="EU35" s="35">
        <v>3</v>
      </c>
      <c r="EV35" s="35">
        <v>3</v>
      </c>
      <c r="EW35" s="35">
        <v>1</v>
      </c>
      <c r="EX35" s="35">
        <v>17</v>
      </c>
      <c r="EY35" s="35">
        <v>6</v>
      </c>
      <c r="EZ35" s="35">
        <v>8</v>
      </c>
      <c r="FA35" s="35">
        <v>6</v>
      </c>
      <c r="FB35" s="35">
        <v>9</v>
      </c>
      <c r="FC35" s="35">
        <v>19</v>
      </c>
      <c r="FD35" s="35">
        <v>7</v>
      </c>
      <c r="FE35" s="35">
        <v>6</v>
      </c>
      <c r="FF35" s="35">
        <v>19</v>
      </c>
      <c r="FG35" s="35">
        <v>31</v>
      </c>
      <c r="FH35" s="35">
        <v>35</v>
      </c>
      <c r="FI35" s="35">
        <v>15</v>
      </c>
      <c r="FJ35" s="35">
        <v>10</v>
      </c>
      <c r="FK35" s="35">
        <v>47</v>
      </c>
      <c r="FL35" s="35">
        <v>4</v>
      </c>
      <c r="FM35" s="35">
        <v>43</v>
      </c>
      <c r="FN35" s="35">
        <v>21</v>
      </c>
      <c r="FO35" s="35">
        <v>16</v>
      </c>
      <c r="FP35" s="35">
        <v>27</v>
      </c>
      <c r="FQ35" s="35">
        <v>24</v>
      </c>
      <c r="FR35" s="35">
        <v>42</v>
      </c>
      <c r="FS35" s="35">
        <v>18</v>
      </c>
      <c r="FT35" s="35">
        <v>2</v>
      </c>
      <c r="FU35" s="35">
        <v>4</v>
      </c>
      <c r="FV35" s="35">
        <v>5</v>
      </c>
      <c r="FW35" s="35">
        <v>6</v>
      </c>
      <c r="FX35" s="35">
        <v>2</v>
      </c>
      <c r="FY35" s="35">
        <v>62</v>
      </c>
      <c r="FZ35" s="35">
        <v>43</v>
      </c>
      <c r="GA35" s="35">
        <v>0</v>
      </c>
      <c r="GB35" s="35">
        <v>13</v>
      </c>
      <c r="GC35" s="35">
        <v>38</v>
      </c>
      <c r="GD35" s="35">
        <v>84</v>
      </c>
      <c r="GE35" s="35">
        <v>4</v>
      </c>
      <c r="GF35" s="35">
        <v>7</v>
      </c>
      <c r="GG35" s="35">
        <v>51</v>
      </c>
      <c r="GH35" s="35">
        <v>6</v>
      </c>
      <c r="GI35" s="35">
        <v>4</v>
      </c>
      <c r="GJ35" s="35">
        <v>3</v>
      </c>
      <c r="GK35" s="35">
        <v>8</v>
      </c>
      <c r="GL35" s="35">
        <v>9</v>
      </c>
      <c r="GM35" s="35">
        <v>34</v>
      </c>
      <c r="GN35" s="35">
        <v>11</v>
      </c>
      <c r="GO35" s="35">
        <v>13</v>
      </c>
      <c r="GP35" s="35">
        <v>4</v>
      </c>
      <c r="GQ35" s="35">
        <v>43</v>
      </c>
      <c r="GR35" s="35">
        <v>12</v>
      </c>
      <c r="GS35" s="35">
        <v>3</v>
      </c>
      <c r="GT35" s="35">
        <v>2</v>
      </c>
      <c r="GU35" s="35">
        <v>1</v>
      </c>
      <c r="GV35" s="35">
        <v>3</v>
      </c>
      <c r="GW35" s="35">
        <v>5</v>
      </c>
      <c r="GX35" s="35">
        <v>30</v>
      </c>
      <c r="GY35" s="35">
        <v>4</v>
      </c>
      <c r="GZ35" s="35">
        <v>10</v>
      </c>
      <c r="HA35" s="35">
        <v>11</v>
      </c>
      <c r="HB35" s="35">
        <v>8</v>
      </c>
      <c r="HC35" s="35">
        <v>11</v>
      </c>
      <c r="HD35" s="35">
        <v>12</v>
      </c>
      <c r="HE35" s="35">
        <v>104</v>
      </c>
      <c r="HF35" s="35">
        <v>172</v>
      </c>
      <c r="HG35" s="35">
        <v>106</v>
      </c>
      <c r="HH35" s="35">
        <v>3</v>
      </c>
      <c r="HI35" s="35">
        <v>23</v>
      </c>
      <c r="HJ35" s="35">
        <v>62</v>
      </c>
      <c r="HK35" s="35">
        <v>2</v>
      </c>
      <c r="HL35" s="35">
        <v>4</v>
      </c>
      <c r="HM35" s="35">
        <v>0</v>
      </c>
      <c r="HN35" s="35">
        <v>2</v>
      </c>
      <c r="HO35" s="35">
        <v>2</v>
      </c>
      <c r="HP35" s="35">
        <v>3</v>
      </c>
      <c r="HQ35" s="35">
        <v>44</v>
      </c>
      <c r="HR35" s="35">
        <v>62</v>
      </c>
      <c r="HS35" s="35">
        <v>20</v>
      </c>
      <c r="HT35" s="35">
        <v>0</v>
      </c>
      <c r="HU35" s="35">
        <v>20</v>
      </c>
      <c r="HV35" s="35">
        <v>29</v>
      </c>
      <c r="HW35" s="35">
        <v>13</v>
      </c>
      <c r="HX35" s="35">
        <v>70</v>
      </c>
      <c r="HY35" s="35">
        <v>16</v>
      </c>
      <c r="HZ35" s="35">
        <v>31</v>
      </c>
      <c r="IA35" s="35">
        <v>16</v>
      </c>
      <c r="IB35" s="35">
        <v>44</v>
      </c>
      <c r="IC35" s="35">
        <v>51</v>
      </c>
      <c r="ID35" s="35">
        <v>19</v>
      </c>
      <c r="IE35" s="35">
        <v>10</v>
      </c>
      <c r="IF35" s="35">
        <v>14</v>
      </c>
      <c r="IG35" s="35">
        <v>9</v>
      </c>
      <c r="IH35" s="35">
        <v>20</v>
      </c>
      <c r="II35" s="35">
        <v>4</v>
      </c>
      <c r="IJ35" s="35">
        <v>14</v>
      </c>
      <c r="IK35" s="35">
        <v>20</v>
      </c>
      <c r="IL35" s="35">
        <v>7</v>
      </c>
      <c r="IM35" s="35">
        <v>32</v>
      </c>
      <c r="IN35" s="35">
        <v>7</v>
      </c>
      <c r="IO35" s="35">
        <v>7</v>
      </c>
      <c r="IP35" s="35">
        <v>34</v>
      </c>
      <c r="IQ35" s="35">
        <v>1</v>
      </c>
      <c r="IR35" s="35">
        <v>9</v>
      </c>
      <c r="IS35" s="35">
        <v>42</v>
      </c>
      <c r="IT35" s="35">
        <v>36</v>
      </c>
      <c r="IU35" s="35">
        <v>154</v>
      </c>
      <c r="IV35" s="35">
        <v>83</v>
      </c>
      <c r="IW35" s="35">
        <v>95</v>
      </c>
      <c r="IX35" s="35">
        <v>51</v>
      </c>
      <c r="IY35" s="35">
        <v>66</v>
      </c>
      <c r="IZ35" s="35">
        <v>13</v>
      </c>
      <c r="JA35" s="35">
        <v>1</v>
      </c>
      <c r="JB35" s="35">
        <v>24</v>
      </c>
      <c r="JC35" s="35">
        <v>142</v>
      </c>
      <c r="JD35" s="35">
        <v>52</v>
      </c>
      <c r="JE35" s="35">
        <v>7</v>
      </c>
      <c r="JF35" s="35">
        <v>40</v>
      </c>
      <c r="JG35" s="35">
        <v>95</v>
      </c>
      <c r="JH35" s="35">
        <v>76</v>
      </c>
      <c r="JI35" s="35">
        <v>29</v>
      </c>
      <c r="JJ35" s="35">
        <v>3</v>
      </c>
      <c r="JK35" s="35">
        <v>3</v>
      </c>
      <c r="JL35" s="35">
        <v>0</v>
      </c>
      <c r="JM35" s="35">
        <v>15</v>
      </c>
      <c r="JN35" s="35">
        <v>30</v>
      </c>
      <c r="JO35" s="35">
        <v>20</v>
      </c>
      <c r="JP35" s="35">
        <v>20</v>
      </c>
      <c r="JQ35" s="35">
        <v>30</v>
      </c>
      <c r="JR35" s="35">
        <v>40</v>
      </c>
      <c r="JS35" s="35">
        <v>43</v>
      </c>
      <c r="JT35" s="35">
        <v>33</v>
      </c>
      <c r="JU35" s="35">
        <v>3</v>
      </c>
      <c r="JV35" s="35">
        <v>13</v>
      </c>
      <c r="JW35" s="35">
        <v>4</v>
      </c>
      <c r="JX35" s="35">
        <v>11</v>
      </c>
      <c r="JY35" s="35">
        <v>9</v>
      </c>
      <c r="JZ35" s="35">
        <v>4</v>
      </c>
      <c r="KA35" s="35">
        <v>25</v>
      </c>
      <c r="KB35" s="35">
        <v>13</v>
      </c>
      <c r="KC35" s="35">
        <v>14</v>
      </c>
      <c r="KD35" s="35">
        <v>11</v>
      </c>
      <c r="KE35" s="35">
        <v>68</v>
      </c>
      <c r="KF35" s="35">
        <v>26</v>
      </c>
      <c r="KG35" s="35">
        <v>0</v>
      </c>
      <c r="KH35" s="35">
        <v>2</v>
      </c>
      <c r="KI35" s="35">
        <v>0</v>
      </c>
      <c r="KJ35" s="35">
        <v>18</v>
      </c>
      <c r="KK35" s="35">
        <v>6</v>
      </c>
      <c r="KL35" s="35">
        <v>85</v>
      </c>
      <c r="KM35" s="35">
        <v>76</v>
      </c>
      <c r="KN35" s="35">
        <v>7</v>
      </c>
      <c r="KO35" s="35">
        <v>66</v>
      </c>
      <c r="KP35" s="35">
        <v>62</v>
      </c>
      <c r="KQ35" s="35">
        <v>38</v>
      </c>
      <c r="KR35" s="35">
        <v>10</v>
      </c>
      <c r="KS35" s="35">
        <v>1</v>
      </c>
      <c r="KT35" s="35">
        <v>15</v>
      </c>
      <c r="KU35" s="35">
        <v>25</v>
      </c>
      <c r="KV35" s="35">
        <v>5</v>
      </c>
      <c r="KW35" s="35">
        <v>45</v>
      </c>
      <c r="KX35" s="35">
        <v>23</v>
      </c>
      <c r="KY35" s="35">
        <v>11</v>
      </c>
      <c r="KZ35" s="35">
        <v>182</v>
      </c>
      <c r="LA35" s="35">
        <v>38</v>
      </c>
      <c r="LB35" s="35">
        <v>2</v>
      </c>
      <c r="LC35" s="35">
        <v>0</v>
      </c>
      <c r="LD35" s="35">
        <v>39</v>
      </c>
      <c r="LE35" s="35">
        <v>3</v>
      </c>
      <c r="LF35" s="35">
        <v>17</v>
      </c>
      <c r="LG35" s="35">
        <v>5</v>
      </c>
      <c r="LH35" s="35">
        <v>3</v>
      </c>
      <c r="LI35" s="35">
        <v>32</v>
      </c>
      <c r="LJ35" s="35">
        <v>51</v>
      </c>
      <c r="LK35" s="35">
        <v>9</v>
      </c>
      <c r="LL35" s="35">
        <v>61</v>
      </c>
      <c r="LM35" s="35">
        <v>10</v>
      </c>
      <c r="LN35" s="35">
        <v>3</v>
      </c>
      <c r="LO35" s="35">
        <v>10</v>
      </c>
      <c r="LP35" s="35">
        <v>1</v>
      </c>
      <c r="LQ35" s="35">
        <v>25</v>
      </c>
      <c r="LR35" s="35">
        <v>11</v>
      </c>
      <c r="LS35" s="35">
        <v>19</v>
      </c>
      <c r="LT35" s="35">
        <v>11</v>
      </c>
      <c r="LU35" s="35">
        <v>22</v>
      </c>
      <c r="LV35" s="35">
        <v>10</v>
      </c>
      <c r="LW35" s="35">
        <v>34</v>
      </c>
      <c r="LX35" s="35">
        <v>2</v>
      </c>
      <c r="LY35" s="35">
        <v>8</v>
      </c>
      <c r="LZ35" s="35">
        <v>9</v>
      </c>
      <c r="MA35" s="35">
        <v>5</v>
      </c>
      <c r="MB35" s="35">
        <v>15</v>
      </c>
      <c r="MC35" s="35">
        <v>21</v>
      </c>
      <c r="MD35" s="35">
        <v>1</v>
      </c>
      <c r="ME35" s="35">
        <v>27</v>
      </c>
      <c r="MF35" s="35">
        <v>21</v>
      </c>
      <c r="MG35" s="35">
        <v>13</v>
      </c>
      <c r="MH35" s="35">
        <v>1</v>
      </c>
      <c r="MI35" s="35">
        <v>11</v>
      </c>
      <c r="MJ35" s="35">
        <v>17</v>
      </c>
      <c r="MK35" s="35">
        <v>10</v>
      </c>
      <c r="ML35" s="35">
        <v>22</v>
      </c>
      <c r="MM35" s="35">
        <v>5</v>
      </c>
      <c r="MN35" s="35">
        <v>4</v>
      </c>
      <c r="MO35" s="35">
        <v>272</v>
      </c>
      <c r="MP35" s="35">
        <v>1</v>
      </c>
      <c r="MQ35" s="35">
        <v>15</v>
      </c>
      <c r="MR35" s="35">
        <v>11</v>
      </c>
      <c r="MS35" s="35">
        <v>22</v>
      </c>
      <c r="MT35" s="35">
        <v>30</v>
      </c>
      <c r="MU35" s="35">
        <v>3</v>
      </c>
      <c r="MV35" s="35">
        <v>88</v>
      </c>
      <c r="MW35" s="35">
        <v>7</v>
      </c>
      <c r="MX35" s="35">
        <v>1</v>
      </c>
      <c r="MY35" s="35">
        <v>5</v>
      </c>
      <c r="MZ35" s="35">
        <v>135</v>
      </c>
      <c r="NA35" s="35">
        <v>8</v>
      </c>
      <c r="NB35" s="35">
        <v>9</v>
      </c>
      <c r="NC35" s="35">
        <v>0</v>
      </c>
      <c r="ND35" s="35">
        <v>1</v>
      </c>
      <c r="NE35" s="35">
        <v>11</v>
      </c>
      <c r="NF35" s="35">
        <v>190</v>
      </c>
      <c r="NG35" s="35">
        <v>3</v>
      </c>
      <c r="NH35" s="35">
        <v>4</v>
      </c>
      <c r="NI35" s="35">
        <v>7</v>
      </c>
      <c r="NJ35" s="35">
        <v>110</v>
      </c>
      <c r="NK35" s="35">
        <v>43</v>
      </c>
      <c r="NL35" s="35">
        <v>3</v>
      </c>
      <c r="NM35" s="35">
        <v>27</v>
      </c>
      <c r="NN35" s="35">
        <v>3</v>
      </c>
      <c r="NO35" s="35">
        <v>13</v>
      </c>
      <c r="NP35" s="35">
        <v>0</v>
      </c>
      <c r="NQ35" s="35">
        <v>7</v>
      </c>
      <c r="NR35" s="35">
        <v>11</v>
      </c>
    </row>
    <row r="36" spans="1:382" s="14" customFormat="1" ht="12.75" customHeight="1">
      <c r="A36" s="9"/>
      <c r="B36" s="12"/>
      <c r="C36" s="16" t="s">
        <v>655</v>
      </c>
      <c r="D36" s="16"/>
      <c r="E36" s="16" t="s">
        <v>656</v>
      </c>
      <c r="F36" s="16" t="s">
        <v>657</v>
      </c>
      <c r="G36" s="16" t="s">
        <v>530</v>
      </c>
      <c r="H36" s="16" t="s">
        <v>658</v>
      </c>
      <c r="I36" s="16" t="s">
        <v>659</v>
      </c>
      <c r="J36" s="16" t="s">
        <v>660</v>
      </c>
      <c r="K36" s="16" t="s">
        <v>380</v>
      </c>
      <c r="L36" s="16" t="s">
        <v>661</v>
      </c>
      <c r="M36" s="16" t="s">
        <v>662</v>
      </c>
      <c r="N36" s="16" t="s">
        <v>663</v>
      </c>
      <c r="O36" s="16" t="s">
        <v>289</v>
      </c>
      <c r="P36" s="16" t="s">
        <v>390</v>
      </c>
      <c r="Q36" s="16" t="s">
        <v>664</v>
      </c>
      <c r="R36" s="16" t="s">
        <v>292</v>
      </c>
      <c r="S36" s="16" t="s">
        <v>665</v>
      </c>
      <c r="T36" s="16" t="s">
        <v>602</v>
      </c>
      <c r="U36" s="16" t="s">
        <v>666</v>
      </c>
      <c r="V36" s="16" t="s">
        <v>667</v>
      </c>
      <c r="W36" s="16" t="s">
        <v>399</v>
      </c>
      <c r="X36" s="16" t="s">
        <v>668</v>
      </c>
      <c r="Y36" s="16" t="s">
        <v>479</v>
      </c>
      <c r="Z36" s="16" t="s">
        <v>669</v>
      </c>
      <c r="AA36" s="16" t="s">
        <v>670</v>
      </c>
      <c r="AB36" s="16" t="s">
        <v>444</v>
      </c>
      <c r="AC36" s="16" t="s">
        <v>311</v>
      </c>
      <c r="AD36" s="16" t="s">
        <v>292</v>
      </c>
      <c r="AE36" s="16" t="s">
        <v>671</v>
      </c>
      <c r="AF36" s="16" t="s">
        <v>672</v>
      </c>
      <c r="AG36" s="16" t="s">
        <v>378</v>
      </c>
      <c r="AH36" s="16" t="s">
        <v>305</v>
      </c>
      <c r="AI36" s="16" t="s">
        <v>346</v>
      </c>
      <c r="AJ36" s="16" t="s">
        <v>673</v>
      </c>
      <c r="AK36" s="16" t="s">
        <v>340</v>
      </c>
      <c r="AL36" s="16" t="s">
        <v>674</v>
      </c>
      <c r="AM36" s="16" t="s">
        <v>675</v>
      </c>
      <c r="AN36" s="16" t="s">
        <v>676</v>
      </c>
      <c r="AO36" s="16" t="s">
        <v>677</v>
      </c>
      <c r="AP36" s="16" t="s">
        <v>678</v>
      </c>
      <c r="AQ36" s="16" t="s">
        <v>404</v>
      </c>
      <c r="AR36" s="16" t="s">
        <v>679</v>
      </c>
      <c r="AS36" s="16" t="s">
        <v>493</v>
      </c>
      <c r="AT36" s="16" t="s">
        <v>680</v>
      </c>
      <c r="AU36" s="16" t="s">
        <v>498</v>
      </c>
      <c r="AV36" s="16" t="s">
        <v>394</v>
      </c>
      <c r="AW36" s="16" t="s">
        <v>319</v>
      </c>
      <c r="AX36" s="16" t="s">
        <v>371</v>
      </c>
      <c r="AY36" s="16" t="s">
        <v>501</v>
      </c>
      <c r="AZ36" s="16" t="s">
        <v>681</v>
      </c>
      <c r="BA36" s="16" t="s">
        <v>658</v>
      </c>
      <c r="BB36" s="16" t="s">
        <v>682</v>
      </c>
      <c r="BC36" s="16" t="s">
        <v>683</v>
      </c>
      <c r="BD36" s="16" t="s">
        <v>290</v>
      </c>
      <c r="BE36" s="16" t="s">
        <v>448</v>
      </c>
      <c r="BF36" s="16" t="s">
        <v>684</v>
      </c>
      <c r="BG36" s="16" t="s">
        <v>292</v>
      </c>
      <c r="BH36" s="16" t="s">
        <v>685</v>
      </c>
      <c r="BI36" s="16" t="s">
        <v>292</v>
      </c>
      <c r="BJ36" s="16" t="s">
        <v>686</v>
      </c>
      <c r="BK36" s="16" t="s">
        <v>687</v>
      </c>
      <c r="BL36" s="16" t="s">
        <v>331</v>
      </c>
      <c r="BM36" s="16" t="s">
        <v>514</v>
      </c>
      <c r="BN36" s="16" t="s">
        <v>683</v>
      </c>
      <c r="BO36" s="16" t="s">
        <v>688</v>
      </c>
      <c r="BP36" s="16" t="s">
        <v>689</v>
      </c>
      <c r="BQ36" s="16" t="s">
        <v>690</v>
      </c>
      <c r="BR36" s="16" t="s">
        <v>445</v>
      </c>
      <c r="BS36" s="16" t="s">
        <v>337</v>
      </c>
      <c r="BT36" s="16" t="s">
        <v>691</v>
      </c>
      <c r="BU36" s="16" t="s">
        <v>317</v>
      </c>
      <c r="BV36" s="16" t="s">
        <v>692</v>
      </c>
      <c r="BW36" s="16" t="s">
        <v>693</v>
      </c>
      <c r="BX36" s="16" t="s">
        <v>308</v>
      </c>
      <c r="BY36" s="16" t="s">
        <v>694</v>
      </c>
      <c r="BZ36" s="16" t="s">
        <v>336</v>
      </c>
      <c r="CA36" s="16" t="s">
        <v>695</v>
      </c>
      <c r="CB36" s="16" t="s">
        <v>696</v>
      </c>
      <c r="CC36" s="16" t="s">
        <v>529</v>
      </c>
      <c r="CD36" s="16" t="s">
        <v>530</v>
      </c>
      <c r="CE36" s="16" t="s">
        <v>432</v>
      </c>
      <c r="CF36" s="16" t="s">
        <v>697</v>
      </c>
      <c r="CG36" s="16" t="s">
        <v>698</v>
      </c>
      <c r="CH36" s="16" t="s">
        <v>699</v>
      </c>
      <c r="CI36" s="16" t="s">
        <v>700</v>
      </c>
      <c r="CJ36" s="16" t="s">
        <v>701</v>
      </c>
      <c r="CK36" s="16" t="s">
        <v>702</v>
      </c>
      <c r="CL36" s="16" t="s">
        <v>355</v>
      </c>
      <c r="CM36" s="16" t="s">
        <v>438</v>
      </c>
      <c r="CN36" s="16" t="s">
        <v>703</v>
      </c>
      <c r="CO36" s="16" t="s">
        <v>454</v>
      </c>
      <c r="CP36" s="16" t="s">
        <v>704</v>
      </c>
      <c r="CQ36" s="16" t="s">
        <v>705</v>
      </c>
      <c r="CR36" s="16" t="s">
        <v>706</v>
      </c>
      <c r="CS36" s="16" t="s">
        <v>707</v>
      </c>
      <c r="CT36" s="16" t="s">
        <v>305</v>
      </c>
      <c r="CU36" s="16" t="s">
        <v>672</v>
      </c>
      <c r="CV36" s="16" t="s">
        <v>604</v>
      </c>
      <c r="CW36" s="16" t="s">
        <v>577</v>
      </c>
      <c r="CX36" s="16" t="s">
        <v>708</v>
      </c>
      <c r="CY36" s="16" t="s">
        <v>341</v>
      </c>
      <c r="CZ36" s="16" t="s">
        <v>602</v>
      </c>
      <c r="DA36" s="16" t="s">
        <v>709</v>
      </c>
      <c r="DB36" s="16" t="s">
        <v>399</v>
      </c>
      <c r="DC36" s="16" t="s">
        <v>710</v>
      </c>
      <c r="DD36" s="16" t="s">
        <v>711</v>
      </c>
      <c r="DE36" s="16" t="s">
        <v>688</v>
      </c>
      <c r="DF36" s="16" t="s">
        <v>712</v>
      </c>
      <c r="DG36" s="16" t="s">
        <v>713</v>
      </c>
      <c r="DH36" s="16" t="s">
        <v>450</v>
      </c>
      <c r="DI36" s="16" t="s">
        <v>659</v>
      </c>
      <c r="DJ36" s="16" t="s">
        <v>714</v>
      </c>
      <c r="DK36" s="16" t="s">
        <v>715</v>
      </c>
      <c r="DL36" s="16" t="s">
        <v>716</v>
      </c>
      <c r="DM36" s="16" t="s">
        <v>687</v>
      </c>
      <c r="DN36" s="16" t="s">
        <v>381</v>
      </c>
      <c r="DO36" s="16" t="s">
        <v>382</v>
      </c>
      <c r="DP36" s="16" t="s">
        <v>717</v>
      </c>
      <c r="DQ36" s="16" t="s">
        <v>718</v>
      </c>
      <c r="DR36" s="16" t="s">
        <v>719</v>
      </c>
      <c r="DS36" s="16" t="s">
        <v>720</v>
      </c>
      <c r="DT36" s="16" t="s">
        <v>721</v>
      </c>
      <c r="DU36" s="16" t="s">
        <v>311</v>
      </c>
      <c r="DV36" s="16" t="s">
        <v>722</v>
      </c>
      <c r="DW36" s="16" t="s">
        <v>723</v>
      </c>
      <c r="DX36" s="16" t="s">
        <v>724</v>
      </c>
      <c r="DY36" s="16" t="s">
        <v>725</v>
      </c>
      <c r="DZ36" s="16" t="s">
        <v>362</v>
      </c>
      <c r="EA36" s="16" t="s">
        <v>726</v>
      </c>
      <c r="EB36" s="16" t="s">
        <v>293</v>
      </c>
      <c r="EC36" s="16" t="s">
        <v>369</v>
      </c>
      <c r="ED36" s="16" t="s">
        <v>514</v>
      </c>
      <c r="EE36" s="16" t="s">
        <v>727</v>
      </c>
      <c r="EF36" s="16" t="s">
        <v>502</v>
      </c>
      <c r="EG36" s="16" t="s">
        <v>728</v>
      </c>
      <c r="EH36" s="16" t="s">
        <v>729</v>
      </c>
      <c r="EI36" s="16" t="s">
        <v>730</v>
      </c>
      <c r="EJ36" s="16" t="s">
        <v>711</v>
      </c>
      <c r="EK36" s="16" t="s">
        <v>731</v>
      </c>
      <c r="EL36" s="16" t="s">
        <v>732</v>
      </c>
      <c r="EM36" s="16" t="s">
        <v>733</v>
      </c>
      <c r="EN36" s="16" t="s">
        <v>734</v>
      </c>
      <c r="EO36" s="16" t="s">
        <v>735</v>
      </c>
      <c r="EP36" s="16" t="s">
        <v>736</v>
      </c>
      <c r="EQ36" s="16" t="s">
        <v>690</v>
      </c>
      <c r="ER36" s="16" t="s">
        <v>307</v>
      </c>
      <c r="ES36" s="16" t="s">
        <v>365</v>
      </c>
      <c r="ET36" s="16" t="s">
        <v>688</v>
      </c>
      <c r="EU36" s="16" t="s">
        <v>353</v>
      </c>
      <c r="EV36" s="16" t="s">
        <v>440</v>
      </c>
      <c r="EW36" s="16" t="s">
        <v>737</v>
      </c>
      <c r="EX36" s="16" t="s">
        <v>738</v>
      </c>
      <c r="EY36" s="16" t="s">
        <v>727</v>
      </c>
      <c r="EZ36" s="16" t="s">
        <v>346</v>
      </c>
      <c r="FA36" s="16" t="s">
        <v>368</v>
      </c>
      <c r="FB36" s="16" t="s">
        <v>739</v>
      </c>
      <c r="FC36" s="16" t="s">
        <v>740</v>
      </c>
      <c r="FD36" s="16" t="s">
        <v>384</v>
      </c>
      <c r="FE36" s="16" t="s">
        <v>741</v>
      </c>
      <c r="FF36" s="16" t="s">
        <v>742</v>
      </c>
      <c r="FG36" s="16" t="s">
        <v>743</v>
      </c>
      <c r="FH36" s="16" t="s">
        <v>744</v>
      </c>
      <c r="FI36" s="16" t="s">
        <v>745</v>
      </c>
      <c r="FJ36" s="16" t="s">
        <v>746</v>
      </c>
      <c r="FK36" s="16" t="s">
        <v>745</v>
      </c>
      <c r="FL36" s="16" t="s">
        <v>747</v>
      </c>
      <c r="FM36" s="16" t="s">
        <v>688</v>
      </c>
      <c r="FN36" s="16" t="s">
        <v>437</v>
      </c>
      <c r="FO36" s="16" t="s">
        <v>748</v>
      </c>
      <c r="FP36" s="16" t="s">
        <v>745</v>
      </c>
      <c r="FQ36" s="16" t="s">
        <v>749</v>
      </c>
      <c r="FR36" s="16" t="s">
        <v>601</v>
      </c>
      <c r="FS36" s="16" t="s">
        <v>750</v>
      </c>
      <c r="FT36" s="16" t="s">
        <v>751</v>
      </c>
      <c r="FU36" s="16" t="s">
        <v>752</v>
      </c>
      <c r="FV36" s="16" t="s">
        <v>753</v>
      </c>
      <c r="FW36" s="16" t="s">
        <v>588</v>
      </c>
      <c r="FX36" s="16" t="s">
        <v>442</v>
      </c>
      <c r="FY36" s="16" t="s">
        <v>754</v>
      </c>
      <c r="FZ36" s="16" t="s">
        <v>755</v>
      </c>
      <c r="GA36" s="16" t="s">
        <v>292</v>
      </c>
      <c r="GB36" s="16" t="s">
        <v>756</v>
      </c>
      <c r="GC36" s="16" t="s">
        <v>426</v>
      </c>
      <c r="GD36" s="16" t="s">
        <v>579</v>
      </c>
      <c r="GE36" s="16" t="s">
        <v>390</v>
      </c>
      <c r="GF36" s="16" t="s">
        <v>757</v>
      </c>
      <c r="GG36" s="16" t="s">
        <v>398</v>
      </c>
      <c r="GH36" s="16" t="s">
        <v>758</v>
      </c>
      <c r="GI36" s="16" t="s">
        <v>759</v>
      </c>
      <c r="GJ36" s="16" t="s">
        <v>303</v>
      </c>
      <c r="GK36" s="16" t="s">
        <v>760</v>
      </c>
      <c r="GL36" s="16" t="s">
        <v>682</v>
      </c>
      <c r="GM36" s="16" t="s">
        <v>761</v>
      </c>
      <c r="GN36" s="16" t="s">
        <v>762</v>
      </c>
      <c r="GO36" s="16" t="s">
        <v>738</v>
      </c>
      <c r="GP36" s="16" t="s">
        <v>763</v>
      </c>
      <c r="GQ36" s="16" t="s">
        <v>315</v>
      </c>
      <c r="GR36" s="16" t="s">
        <v>435</v>
      </c>
      <c r="GS36" s="16" t="s">
        <v>587</v>
      </c>
      <c r="GT36" s="16" t="s">
        <v>764</v>
      </c>
      <c r="GU36" s="16" t="s">
        <v>299</v>
      </c>
      <c r="GV36" s="16" t="s">
        <v>285</v>
      </c>
      <c r="GW36" s="16" t="s">
        <v>644</v>
      </c>
      <c r="GX36" s="16" t="s">
        <v>765</v>
      </c>
      <c r="GY36" s="16" t="s">
        <v>383</v>
      </c>
      <c r="GZ36" s="16" t="s">
        <v>766</v>
      </c>
      <c r="HA36" s="16" t="s">
        <v>767</v>
      </c>
      <c r="HB36" s="16" t="s">
        <v>768</v>
      </c>
      <c r="HC36" s="16" t="s">
        <v>310</v>
      </c>
      <c r="HD36" s="16" t="s">
        <v>769</v>
      </c>
      <c r="HE36" s="16" t="s">
        <v>770</v>
      </c>
      <c r="HF36" s="16" t="s">
        <v>291</v>
      </c>
      <c r="HG36" s="16" t="s">
        <v>718</v>
      </c>
      <c r="HH36" s="16" t="s">
        <v>771</v>
      </c>
      <c r="HI36" s="16" t="s">
        <v>711</v>
      </c>
      <c r="HJ36" s="16" t="s">
        <v>311</v>
      </c>
      <c r="HK36" s="16" t="s">
        <v>395</v>
      </c>
      <c r="HL36" s="16" t="s">
        <v>688</v>
      </c>
      <c r="HM36" s="16" t="s">
        <v>292</v>
      </c>
      <c r="HN36" s="16" t="s">
        <v>772</v>
      </c>
      <c r="HO36" s="16" t="s">
        <v>773</v>
      </c>
      <c r="HP36" s="16" t="s">
        <v>774</v>
      </c>
      <c r="HQ36" s="16" t="s">
        <v>399</v>
      </c>
      <c r="HR36" s="16" t="s">
        <v>741</v>
      </c>
      <c r="HS36" s="16" t="s">
        <v>360</v>
      </c>
      <c r="HT36" s="16" t="s">
        <v>292</v>
      </c>
      <c r="HU36" s="16" t="s">
        <v>368</v>
      </c>
      <c r="HV36" s="16" t="s">
        <v>413</v>
      </c>
      <c r="HW36" s="16" t="s">
        <v>775</v>
      </c>
      <c r="HX36" s="16" t="s">
        <v>674</v>
      </c>
      <c r="HY36" s="16" t="s">
        <v>368</v>
      </c>
      <c r="HZ36" s="16" t="s">
        <v>690</v>
      </c>
      <c r="IA36" s="16" t="s">
        <v>1456</v>
      </c>
      <c r="IB36" s="16" t="s">
        <v>451</v>
      </c>
      <c r="IC36" s="16" t="s">
        <v>298</v>
      </c>
      <c r="ID36" s="16" t="s">
        <v>733</v>
      </c>
      <c r="IE36" s="16" t="s">
        <v>1457</v>
      </c>
      <c r="IF36" s="16" t="s">
        <v>383</v>
      </c>
      <c r="IG36" s="16" t="s">
        <v>1458</v>
      </c>
      <c r="IH36" s="16" t="s">
        <v>1459</v>
      </c>
      <c r="II36" s="16" t="s">
        <v>1460</v>
      </c>
      <c r="IJ36" s="16" t="s">
        <v>1461</v>
      </c>
      <c r="IK36" s="16" t="s">
        <v>655</v>
      </c>
      <c r="IL36" s="16" t="s">
        <v>1462</v>
      </c>
      <c r="IM36" s="16" t="s">
        <v>348</v>
      </c>
      <c r="IN36" s="16" t="s">
        <v>382</v>
      </c>
      <c r="IO36" s="16" t="s">
        <v>1463</v>
      </c>
      <c r="IP36" s="16" t="s">
        <v>1464</v>
      </c>
      <c r="IQ36" s="16" t="s">
        <v>285</v>
      </c>
      <c r="IR36" s="16" t="s">
        <v>1465</v>
      </c>
      <c r="IS36" s="16" t="s">
        <v>1466</v>
      </c>
      <c r="IT36" s="16" t="s">
        <v>316</v>
      </c>
      <c r="IU36" s="16" t="s">
        <v>903</v>
      </c>
      <c r="IV36" s="16" t="s">
        <v>1467</v>
      </c>
      <c r="IW36" s="16" t="s">
        <v>440</v>
      </c>
      <c r="IX36" s="16" t="s">
        <v>457</v>
      </c>
      <c r="IY36" s="16" t="s">
        <v>1325</v>
      </c>
      <c r="IZ36" s="16" t="s">
        <v>494</v>
      </c>
      <c r="JA36" s="16" t="s">
        <v>285</v>
      </c>
      <c r="JB36" s="16" t="s">
        <v>1356</v>
      </c>
      <c r="JC36" s="16" t="s">
        <v>791</v>
      </c>
      <c r="JD36" s="16" t="s">
        <v>1443</v>
      </c>
      <c r="JE36" s="16" t="s">
        <v>360</v>
      </c>
      <c r="JF36" s="16" t="s">
        <v>937</v>
      </c>
      <c r="JG36" s="16" t="s">
        <v>1318</v>
      </c>
      <c r="JH36" s="16" t="s">
        <v>1468</v>
      </c>
      <c r="JI36" s="16" t="s">
        <v>1469</v>
      </c>
      <c r="JJ36" s="16" t="s">
        <v>729</v>
      </c>
      <c r="JK36" s="16" t="s">
        <v>659</v>
      </c>
      <c r="JL36" s="16" t="s">
        <v>292</v>
      </c>
      <c r="JM36" s="16" t="s">
        <v>793</v>
      </c>
      <c r="JN36" s="16" t="s">
        <v>1470</v>
      </c>
      <c r="JO36" s="16" t="s">
        <v>731</v>
      </c>
      <c r="JP36" s="16" t="s">
        <v>1471</v>
      </c>
      <c r="JQ36" s="16" t="s">
        <v>400</v>
      </c>
      <c r="JR36" s="16" t="s">
        <v>401</v>
      </c>
      <c r="JS36" s="16" t="s">
        <v>743</v>
      </c>
      <c r="JT36" s="16" t="s">
        <v>679</v>
      </c>
      <c r="JU36" s="16" t="s">
        <v>1472</v>
      </c>
      <c r="JV36" s="16" t="s">
        <v>372</v>
      </c>
      <c r="JW36" s="16" t="s">
        <v>1321</v>
      </c>
      <c r="JX36" s="16" t="s">
        <v>1458</v>
      </c>
      <c r="JY36" s="16" t="s">
        <v>1473</v>
      </c>
      <c r="JZ36" s="16" t="s">
        <v>1474</v>
      </c>
      <c r="KA36" s="16" t="s">
        <v>1475</v>
      </c>
      <c r="KB36" s="16" t="s">
        <v>1476</v>
      </c>
      <c r="KC36" s="16" t="s">
        <v>1477</v>
      </c>
      <c r="KD36" s="16" t="s">
        <v>544</v>
      </c>
      <c r="KE36" s="16" t="s">
        <v>337</v>
      </c>
      <c r="KF36" s="16" t="s">
        <v>1478</v>
      </c>
      <c r="KG36" s="16" t="s">
        <v>292</v>
      </c>
      <c r="KH36" s="16" t="s">
        <v>668</v>
      </c>
      <c r="KI36" s="16" t="s">
        <v>292</v>
      </c>
      <c r="KJ36" s="16" t="s">
        <v>1479</v>
      </c>
      <c r="KK36" s="16" t="s">
        <v>1480</v>
      </c>
      <c r="KL36" s="16" t="s">
        <v>1481</v>
      </c>
      <c r="KM36" s="16" t="s">
        <v>436</v>
      </c>
      <c r="KN36" s="16" t="s">
        <v>479</v>
      </c>
      <c r="KO36" s="16" t="s">
        <v>1482</v>
      </c>
      <c r="KP36" s="16" t="s">
        <v>1483</v>
      </c>
      <c r="KQ36" s="16" t="s">
        <v>1484</v>
      </c>
      <c r="KR36" s="16" t="s">
        <v>1485</v>
      </c>
      <c r="KS36" s="16" t="s">
        <v>1486</v>
      </c>
      <c r="KT36" s="16" t="s">
        <v>1487</v>
      </c>
      <c r="KU36" s="16" t="s">
        <v>392</v>
      </c>
      <c r="KV36" s="16" t="s">
        <v>322</v>
      </c>
      <c r="KW36" s="16" t="s">
        <v>291</v>
      </c>
      <c r="KX36" s="16" t="s">
        <v>751</v>
      </c>
      <c r="KY36" s="16" t="s">
        <v>939</v>
      </c>
      <c r="KZ36" s="16" t="s">
        <v>1488</v>
      </c>
      <c r="LA36" s="16" t="s">
        <v>769</v>
      </c>
      <c r="LB36" s="16" t="s">
        <v>1486</v>
      </c>
      <c r="LC36" s="16" t="s">
        <v>292</v>
      </c>
      <c r="LD36" s="16" t="s">
        <v>1430</v>
      </c>
      <c r="LE36" s="16" t="s">
        <v>1489</v>
      </c>
      <c r="LF36" s="16" t="s">
        <v>703</v>
      </c>
      <c r="LG36" s="16" t="s">
        <v>531</v>
      </c>
      <c r="LH36" s="16" t="s">
        <v>1490</v>
      </c>
      <c r="LI36" s="16" t="s">
        <v>403</v>
      </c>
      <c r="LJ36" s="16" t="s">
        <v>1491</v>
      </c>
      <c r="LK36" s="16" t="s">
        <v>1450</v>
      </c>
      <c r="LL36" s="16" t="s">
        <v>743</v>
      </c>
      <c r="LM36" s="16" t="s">
        <v>399</v>
      </c>
      <c r="LN36" s="16" t="s">
        <v>386</v>
      </c>
      <c r="LO36" s="16" t="s">
        <v>1492</v>
      </c>
      <c r="LP36" s="16" t="s">
        <v>1493</v>
      </c>
      <c r="LQ36" s="16" t="s">
        <v>1494</v>
      </c>
      <c r="LR36" s="16" t="s">
        <v>728</v>
      </c>
      <c r="LS36" s="16" t="s">
        <v>1495</v>
      </c>
      <c r="LT36" s="16" t="s">
        <v>1369</v>
      </c>
      <c r="LU36" s="16" t="s">
        <v>1480</v>
      </c>
      <c r="LV36" s="16" t="s">
        <v>437</v>
      </c>
      <c r="LW36" s="16" t="s">
        <v>1496</v>
      </c>
      <c r="LX36" s="16" t="s">
        <v>747</v>
      </c>
      <c r="LY36" s="16" t="s">
        <v>1497</v>
      </c>
      <c r="LZ36" s="16" t="s">
        <v>720</v>
      </c>
      <c r="MA36" s="16" t="s">
        <v>720</v>
      </c>
      <c r="MB36" s="16" t="s">
        <v>434</v>
      </c>
      <c r="MC36" s="16" t="s">
        <v>328</v>
      </c>
      <c r="MD36" s="16" t="s">
        <v>305</v>
      </c>
      <c r="ME36" s="16" t="s">
        <v>1498</v>
      </c>
      <c r="MF36" s="16" t="s">
        <v>1499</v>
      </c>
      <c r="MG36" s="16" t="s">
        <v>1500</v>
      </c>
      <c r="MH36" s="16" t="s">
        <v>712</v>
      </c>
      <c r="MI36" s="16" t="s">
        <v>1501</v>
      </c>
      <c r="MJ36" s="16" t="s">
        <v>1502</v>
      </c>
      <c r="MK36" s="16" t="s">
        <v>314</v>
      </c>
      <c r="ML36" s="16" t="s">
        <v>1503</v>
      </c>
      <c r="MM36" s="16" t="s">
        <v>1440</v>
      </c>
      <c r="MN36" s="16" t="s">
        <v>698</v>
      </c>
      <c r="MO36" s="16" t="s">
        <v>1504</v>
      </c>
      <c r="MP36" s="16" t="s">
        <v>1342</v>
      </c>
      <c r="MQ36" s="16" t="s">
        <v>1505</v>
      </c>
      <c r="MR36" s="16" t="s">
        <v>1506</v>
      </c>
      <c r="MS36" s="16" t="s">
        <v>697</v>
      </c>
      <c r="MT36" s="16" t="s">
        <v>382</v>
      </c>
      <c r="MU36" s="16" t="s">
        <v>900</v>
      </c>
      <c r="MV36" s="16" t="s">
        <v>1507</v>
      </c>
      <c r="MW36" s="16" t="s">
        <v>692</v>
      </c>
      <c r="MX36" s="16" t="s">
        <v>305</v>
      </c>
      <c r="MY36" s="16" t="s">
        <v>1508</v>
      </c>
      <c r="MZ36" s="16" t="s">
        <v>1350</v>
      </c>
      <c r="NA36" s="16" t="s">
        <v>1500</v>
      </c>
      <c r="NB36" s="16" t="s">
        <v>412</v>
      </c>
      <c r="NC36" s="16" t="s">
        <v>292</v>
      </c>
      <c r="ND36" s="16" t="s">
        <v>439</v>
      </c>
      <c r="NE36" s="16" t="s">
        <v>1509</v>
      </c>
      <c r="NF36" s="16" t="s">
        <v>436</v>
      </c>
      <c r="NG36" s="16" t="s">
        <v>1510</v>
      </c>
      <c r="NH36" s="16" t="s">
        <v>926</v>
      </c>
      <c r="NI36" s="16" t="s">
        <v>1452</v>
      </c>
      <c r="NJ36" s="16" t="s">
        <v>685</v>
      </c>
      <c r="NK36" s="16" t="s">
        <v>452</v>
      </c>
      <c r="NL36" s="16" t="s">
        <v>424</v>
      </c>
      <c r="NM36" s="16" t="s">
        <v>745</v>
      </c>
      <c r="NN36" s="16" t="s">
        <v>668</v>
      </c>
      <c r="NO36" s="16" t="s">
        <v>690</v>
      </c>
      <c r="NP36" s="16" t="s">
        <v>292</v>
      </c>
      <c r="NQ36" s="16" t="s">
        <v>1343</v>
      </c>
      <c r="NR36" s="16" t="s">
        <v>761</v>
      </c>
    </row>
    <row r="37" spans="1:382" s="14" customFormat="1" ht="12.75" customHeight="1">
      <c r="A37" s="8" t="s">
        <v>258</v>
      </c>
      <c r="B37" s="11" t="s">
        <v>776</v>
      </c>
      <c r="C37" s="35">
        <v>59942</v>
      </c>
      <c r="D37" s="35"/>
      <c r="E37" s="35">
        <v>19</v>
      </c>
      <c r="F37" s="35">
        <v>211</v>
      </c>
      <c r="G37" s="35">
        <v>425</v>
      </c>
      <c r="H37" s="35">
        <v>655</v>
      </c>
      <c r="I37" s="35">
        <v>99</v>
      </c>
      <c r="J37" s="35">
        <v>134</v>
      </c>
      <c r="K37" s="35">
        <v>71</v>
      </c>
      <c r="L37" s="35">
        <v>11</v>
      </c>
      <c r="M37" s="35">
        <v>34</v>
      </c>
      <c r="N37" s="35">
        <v>8</v>
      </c>
      <c r="O37" s="35">
        <v>59</v>
      </c>
      <c r="P37" s="35">
        <v>66</v>
      </c>
      <c r="Q37" s="35">
        <v>15</v>
      </c>
      <c r="R37" s="35">
        <v>1</v>
      </c>
      <c r="S37" s="35">
        <v>244</v>
      </c>
      <c r="T37" s="35">
        <v>32</v>
      </c>
      <c r="U37" s="35">
        <v>11</v>
      </c>
      <c r="V37" s="35">
        <v>16</v>
      </c>
      <c r="W37" s="35">
        <v>7</v>
      </c>
      <c r="X37" s="35">
        <v>26</v>
      </c>
      <c r="Y37" s="35">
        <v>12</v>
      </c>
      <c r="Z37" s="35">
        <v>14</v>
      </c>
      <c r="AA37" s="35">
        <v>6</v>
      </c>
      <c r="AB37" s="35">
        <v>12</v>
      </c>
      <c r="AC37" s="35">
        <v>7</v>
      </c>
      <c r="AD37" s="35">
        <v>0</v>
      </c>
      <c r="AE37" s="35">
        <v>32</v>
      </c>
      <c r="AF37" s="35">
        <v>408</v>
      </c>
      <c r="AG37" s="35">
        <v>118</v>
      </c>
      <c r="AH37" s="35">
        <v>8</v>
      </c>
      <c r="AI37" s="35">
        <v>178</v>
      </c>
      <c r="AJ37" s="35">
        <v>155</v>
      </c>
      <c r="AK37" s="35">
        <v>1105</v>
      </c>
      <c r="AL37" s="35">
        <v>141</v>
      </c>
      <c r="AM37" s="35">
        <v>196</v>
      </c>
      <c r="AN37" s="35">
        <v>94</v>
      </c>
      <c r="AO37" s="35">
        <v>41</v>
      </c>
      <c r="AP37" s="35">
        <v>347</v>
      </c>
      <c r="AQ37" s="35">
        <v>306</v>
      </c>
      <c r="AR37" s="35">
        <v>45</v>
      </c>
      <c r="AS37" s="35">
        <v>28</v>
      </c>
      <c r="AT37" s="35">
        <v>26</v>
      </c>
      <c r="AU37" s="35">
        <v>6</v>
      </c>
      <c r="AV37" s="35">
        <v>18</v>
      </c>
      <c r="AW37" s="35">
        <v>48</v>
      </c>
      <c r="AX37" s="35">
        <v>43</v>
      </c>
      <c r="AY37" s="35">
        <v>5</v>
      </c>
      <c r="AZ37" s="35">
        <v>410</v>
      </c>
      <c r="BA37" s="35">
        <v>193</v>
      </c>
      <c r="BB37" s="35">
        <v>314</v>
      </c>
      <c r="BC37" s="35">
        <v>20</v>
      </c>
      <c r="BD37" s="35">
        <v>141</v>
      </c>
      <c r="BE37" s="35">
        <v>84</v>
      </c>
      <c r="BF37" s="35">
        <v>165</v>
      </c>
      <c r="BG37" s="35">
        <v>5</v>
      </c>
      <c r="BH37" s="35">
        <v>124</v>
      </c>
      <c r="BI37" s="35">
        <v>7</v>
      </c>
      <c r="BJ37" s="35">
        <v>14</v>
      </c>
      <c r="BK37" s="35">
        <v>36</v>
      </c>
      <c r="BL37" s="35">
        <v>45</v>
      </c>
      <c r="BM37" s="35">
        <v>0</v>
      </c>
      <c r="BN37" s="35">
        <v>45</v>
      </c>
      <c r="BO37" s="35">
        <v>154</v>
      </c>
      <c r="BP37" s="35">
        <v>218</v>
      </c>
      <c r="BQ37" s="35">
        <v>18</v>
      </c>
      <c r="BR37" s="35">
        <v>286</v>
      </c>
      <c r="BS37" s="35">
        <v>13</v>
      </c>
      <c r="BT37" s="35">
        <v>11</v>
      </c>
      <c r="BU37" s="35">
        <v>17</v>
      </c>
      <c r="BV37" s="35">
        <v>619</v>
      </c>
      <c r="BW37" s="35">
        <v>244</v>
      </c>
      <c r="BX37" s="35">
        <v>159</v>
      </c>
      <c r="BY37" s="35">
        <v>374</v>
      </c>
      <c r="BZ37" s="35">
        <v>934</v>
      </c>
      <c r="CA37" s="35">
        <v>345</v>
      </c>
      <c r="CB37" s="35">
        <v>381</v>
      </c>
      <c r="CC37" s="35">
        <v>360</v>
      </c>
      <c r="CD37" s="35">
        <v>324</v>
      </c>
      <c r="CE37" s="35">
        <v>148</v>
      </c>
      <c r="CF37" s="35">
        <v>7</v>
      </c>
      <c r="CG37" s="35">
        <v>135</v>
      </c>
      <c r="CH37" s="35">
        <v>131</v>
      </c>
      <c r="CI37" s="35">
        <v>8</v>
      </c>
      <c r="CJ37" s="35">
        <v>60</v>
      </c>
      <c r="CK37" s="35">
        <v>248</v>
      </c>
      <c r="CL37" s="35">
        <v>25</v>
      </c>
      <c r="CM37" s="35">
        <v>5</v>
      </c>
      <c r="CN37" s="35">
        <v>31</v>
      </c>
      <c r="CO37" s="35">
        <v>5</v>
      </c>
      <c r="CP37" s="35">
        <v>68</v>
      </c>
      <c r="CQ37" s="35">
        <v>171</v>
      </c>
      <c r="CR37" s="35">
        <v>53</v>
      </c>
      <c r="CS37" s="35">
        <v>328</v>
      </c>
      <c r="CT37" s="35">
        <v>542</v>
      </c>
      <c r="CU37" s="35">
        <v>516</v>
      </c>
      <c r="CV37" s="35">
        <v>80</v>
      </c>
      <c r="CW37" s="35">
        <v>42</v>
      </c>
      <c r="CX37" s="35">
        <v>10</v>
      </c>
      <c r="CY37" s="35">
        <v>10</v>
      </c>
      <c r="CZ37" s="35">
        <v>128</v>
      </c>
      <c r="DA37" s="35">
        <v>304</v>
      </c>
      <c r="DB37" s="35">
        <v>76</v>
      </c>
      <c r="DC37" s="35">
        <v>38</v>
      </c>
      <c r="DD37" s="35">
        <v>39</v>
      </c>
      <c r="DE37" s="35">
        <v>53</v>
      </c>
      <c r="DF37" s="35">
        <v>67</v>
      </c>
      <c r="DG37" s="35">
        <v>25</v>
      </c>
      <c r="DH37" s="35">
        <v>21</v>
      </c>
      <c r="DI37" s="35">
        <v>93</v>
      </c>
      <c r="DJ37" s="35">
        <v>132</v>
      </c>
      <c r="DK37" s="35">
        <v>260</v>
      </c>
      <c r="DL37" s="35">
        <v>57</v>
      </c>
      <c r="DM37" s="35">
        <v>3</v>
      </c>
      <c r="DN37" s="35">
        <v>2</v>
      </c>
      <c r="DO37" s="35">
        <v>14</v>
      </c>
      <c r="DP37" s="35">
        <v>30</v>
      </c>
      <c r="DQ37" s="35">
        <v>30</v>
      </c>
      <c r="DR37" s="35">
        <v>919</v>
      </c>
      <c r="DS37" s="35">
        <v>223</v>
      </c>
      <c r="DT37" s="35">
        <v>28</v>
      </c>
      <c r="DU37" s="35">
        <v>12</v>
      </c>
      <c r="DV37" s="35">
        <v>10</v>
      </c>
      <c r="DW37" s="35">
        <v>411</v>
      </c>
      <c r="DX37" s="35">
        <v>277</v>
      </c>
      <c r="DY37" s="35">
        <v>40</v>
      </c>
      <c r="DZ37" s="35">
        <v>138</v>
      </c>
      <c r="EA37" s="35">
        <v>32</v>
      </c>
      <c r="EB37" s="35">
        <v>16</v>
      </c>
      <c r="EC37" s="35">
        <v>13</v>
      </c>
      <c r="ED37" s="35">
        <v>206</v>
      </c>
      <c r="EE37" s="35">
        <v>95</v>
      </c>
      <c r="EF37" s="35">
        <v>28</v>
      </c>
      <c r="EG37" s="35">
        <v>133</v>
      </c>
      <c r="EH37" s="35">
        <v>41</v>
      </c>
      <c r="EI37" s="35">
        <v>191</v>
      </c>
      <c r="EJ37" s="35">
        <v>52</v>
      </c>
      <c r="EK37" s="35">
        <v>146</v>
      </c>
      <c r="EL37" s="35">
        <v>61</v>
      </c>
      <c r="EM37" s="35">
        <v>36</v>
      </c>
      <c r="EN37" s="35">
        <v>3</v>
      </c>
      <c r="EO37" s="35">
        <v>227</v>
      </c>
      <c r="EP37" s="35">
        <v>54</v>
      </c>
      <c r="EQ37" s="35">
        <v>95</v>
      </c>
      <c r="ER37" s="35">
        <v>19</v>
      </c>
      <c r="ES37" s="35">
        <v>192</v>
      </c>
      <c r="ET37" s="35">
        <v>35</v>
      </c>
      <c r="EU37" s="35">
        <v>6</v>
      </c>
      <c r="EV37" s="35">
        <v>10</v>
      </c>
      <c r="EW37" s="35">
        <v>20</v>
      </c>
      <c r="EX37" s="35">
        <v>76</v>
      </c>
      <c r="EY37" s="35">
        <v>20</v>
      </c>
      <c r="EZ37" s="35">
        <v>124</v>
      </c>
      <c r="FA37" s="35">
        <v>54</v>
      </c>
      <c r="FB37" s="35">
        <v>31</v>
      </c>
      <c r="FC37" s="35">
        <v>112</v>
      </c>
      <c r="FD37" s="35">
        <v>21</v>
      </c>
      <c r="FE37" s="35">
        <v>15</v>
      </c>
      <c r="FF37" s="35">
        <v>48</v>
      </c>
      <c r="FG37" s="35">
        <v>140</v>
      </c>
      <c r="FH37" s="35">
        <v>87</v>
      </c>
      <c r="FI37" s="35">
        <v>46</v>
      </c>
      <c r="FJ37" s="35">
        <v>82</v>
      </c>
      <c r="FK37" s="35">
        <v>223</v>
      </c>
      <c r="FL37" s="35">
        <v>12</v>
      </c>
      <c r="FM37" s="35">
        <v>159</v>
      </c>
      <c r="FN37" s="35">
        <v>56</v>
      </c>
      <c r="FO37" s="35">
        <v>57</v>
      </c>
      <c r="FP37" s="35">
        <v>78</v>
      </c>
      <c r="FQ37" s="35">
        <v>86</v>
      </c>
      <c r="FR37" s="35">
        <v>150</v>
      </c>
      <c r="FS37" s="35">
        <v>42</v>
      </c>
      <c r="FT37" s="35">
        <v>5</v>
      </c>
      <c r="FU37" s="35">
        <v>5</v>
      </c>
      <c r="FV37" s="35">
        <v>22</v>
      </c>
      <c r="FW37" s="35">
        <v>15</v>
      </c>
      <c r="FX37" s="35">
        <v>13</v>
      </c>
      <c r="FY37" s="35">
        <v>359</v>
      </c>
      <c r="FZ37" s="35">
        <v>378</v>
      </c>
      <c r="GA37" s="35">
        <v>16</v>
      </c>
      <c r="GB37" s="35">
        <v>32</v>
      </c>
      <c r="GC37" s="35">
        <v>247</v>
      </c>
      <c r="GD37" s="35">
        <v>367</v>
      </c>
      <c r="GE37" s="35">
        <v>14</v>
      </c>
      <c r="GF37" s="35">
        <v>86</v>
      </c>
      <c r="GG37" s="35">
        <v>721</v>
      </c>
      <c r="GH37" s="35">
        <v>19</v>
      </c>
      <c r="GI37" s="35">
        <v>13</v>
      </c>
      <c r="GJ37" s="35">
        <v>12</v>
      </c>
      <c r="GK37" s="35">
        <v>39</v>
      </c>
      <c r="GL37" s="35">
        <v>48</v>
      </c>
      <c r="GM37" s="35">
        <v>257</v>
      </c>
      <c r="GN37" s="35">
        <v>38</v>
      </c>
      <c r="GO37" s="35">
        <v>58</v>
      </c>
      <c r="GP37" s="35">
        <v>22</v>
      </c>
      <c r="GQ37" s="35">
        <v>341</v>
      </c>
      <c r="GR37" s="35">
        <v>62</v>
      </c>
      <c r="GS37" s="35">
        <v>3</v>
      </c>
      <c r="GT37" s="35">
        <v>9</v>
      </c>
      <c r="GU37" s="35">
        <v>19</v>
      </c>
      <c r="GV37" s="35">
        <v>49</v>
      </c>
      <c r="GW37" s="35">
        <v>12</v>
      </c>
      <c r="GX37" s="35">
        <v>253</v>
      </c>
      <c r="GY37" s="35">
        <v>21</v>
      </c>
      <c r="GZ37" s="35">
        <v>17</v>
      </c>
      <c r="HA37" s="35">
        <v>82</v>
      </c>
      <c r="HB37" s="35">
        <v>74</v>
      </c>
      <c r="HC37" s="35">
        <v>25</v>
      </c>
      <c r="HD37" s="35">
        <v>50</v>
      </c>
      <c r="HE37" s="35">
        <v>1059</v>
      </c>
      <c r="HF37" s="35">
        <v>2438</v>
      </c>
      <c r="HG37" s="35">
        <v>1437</v>
      </c>
      <c r="HH37" s="35">
        <v>15</v>
      </c>
      <c r="HI37" s="35">
        <v>25</v>
      </c>
      <c r="HJ37" s="35">
        <v>635</v>
      </c>
      <c r="HK37" s="35">
        <v>4</v>
      </c>
      <c r="HL37" s="35">
        <v>43</v>
      </c>
      <c r="HM37" s="35">
        <v>3</v>
      </c>
      <c r="HN37" s="35">
        <v>5</v>
      </c>
      <c r="HO37" s="35">
        <v>8</v>
      </c>
      <c r="HP37" s="35">
        <v>16</v>
      </c>
      <c r="HQ37" s="35">
        <v>142</v>
      </c>
      <c r="HR37" s="35">
        <v>310</v>
      </c>
      <c r="HS37" s="35">
        <v>96</v>
      </c>
      <c r="HT37" s="35">
        <v>4</v>
      </c>
      <c r="HU37" s="35">
        <v>209</v>
      </c>
      <c r="HV37" s="35">
        <v>228</v>
      </c>
      <c r="HW37" s="35">
        <v>30</v>
      </c>
      <c r="HX37" s="35">
        <v>608</v>
      </c>
      <c r="HY37" s="35">
        <v>132</v>
      </c>
      <c r="HZ37" s="29">
        <v>255</v>
      </c>
      <c r="IA37" s="29">
        <v>173</v>
      </c>
      <c r="IB37" s="29">
        <v>115</v>
      </c>
      <c r="IC37" s="29">
        <v>235</v>
      </c>
      <c r="ID37" s="29">
        <v>66</v>
      </c>
      <c r="IE37" s="29">
        <v>29</v>
      </c>
      <c r="IF37" s="29">
        <v>82</v>
      </c>
      <c r="IG37" s="29">
        <v>44</v>
      </c>
      <c r="IH37" s="29">
        <v>33</v>
      </c>
      <c r="II37" s="29">
        <v>26</v>
      </c>
      <c r="IJ37" s="29">
        <v>31</v>
      </c>
      <c r="IK37" s="29">
        <v>83</v>
      </c>
      <c r="IL37" s="29">
        <v>23</v>
      </c>
      <c r="IM37" s="29">
        <v>252</v>
      </c>
      <c r="IN37" s="29">
        <v>16</v>
      </c>
      <c r="IO37" s="29">
        <v>40</v>
      </c>
      <c r="IP37" s="29">
        <v>178</v>
      </c>
      <c r="IQ37" s="29">
        <v>11</v>
      </c>
      <c r="IR37" s="29">
        <v>47</v>
      </c>
      <c r="IS37" s="29">
        <v>288</v>
      </c>
      <c r="IT37" s="29">
        <v>213</v>
      </c>
      <c r="IU37" s="29">
        <v>1078</v>
      </c>
      <c r="IV37" s="29">
        <v>1075</v>
      </c>
      <c r="IW37" s="29">
        <v>556</v>
      </c>
      <c r="IX37" s="29">
        <v>494</v>
      </c>
      <c r="IY37" s="29">
        <v>403</v>
      </c>
      <c r="IZ37" s="29">
        <v>50</v>
      </c>
      <c r="JA37" s="29">
        <v>2</v>
      </c>
      <c r="JB37" s="29">
        <v>136</v>
      </c>
      <c r="JC37" s="29">
        <v>1780</v>
      </c>
      <c r="JD37" s="29">
        <v>399</v>
      </c>
      <c r="JE37" s="29">
        <v>43</v>
      </c>
      <c r="JF37" s="29">
        <v>303</v>
      </c>
      <c r="JG37" s="29">
        <v>907</v>
      </c>
      <c r="JH37" s="29">
        <v>445</v>
      </c>
      <c r="JI37" s="29">
        <v>119</v>
      </c>
      <c r="JJ37" s="29">
        <v>41</v>
      </c>
      <c r="JK37" s="29">
        <v>28</v>
      </c>
      <c r="JL37" s="29">
        <v>4</v>
      </c>
      <c r="JM37" s="29">
        <v>77</v>
      </c>
      <c r="JN37" s="29">
        <v>112</v>
      </c>
      <c r="JO37" s="29">
        <v>133</v>
      </c>
      <c r="JP37" s="29">
        <v>76</v>
      </c>
      <c r="JQ37" s="29">
        <v>147</v>
      </c>
      <c r="JR37" s="29">
        <v>123</v>
      </c>
      <c r="JS37" s="29">
        <v>136</v>
      </c>
      <c r="JT37" s="29">
        <v>140</v>
      </c>
      <c r="JU37" s="29">
        <v>36</v>
      </c>
      <c r="JV37" s="29">
        <v>79</v>
      </c>
      <c r="JW37" s="29">
        <v>42</v>
      </c>
      <c r="JX37" s="29">
        <v>143</v>
      </c>
      <c r="JY37" s="29">
        <v>204</v>
      </c>
      <c r="JZ37" s="29">
        <v>9</v>
      </c>
      <c r="KA37" s="29">
        <v>238</v>
      </c>
      <c r="KB37" s="29">
        <v>80</v>
      </c>
      <c r="KC37" s="29">
        <v>108</v>
      </c>
      <c r="KD37" s="29">
        <v>52</v>
      </c>
      <c r="KE37" s="29">
        <v>848</v>
      </c>
      <c r="KF37" s="29">
        <v>187</v>
      </c>
      <c r="KG37" s="29">
        <v>6</v>
      </c>
      <c r="KH37" s="29">
        <v>4</v>
      </c>
      <c r="KI37" s="29">
        <v>2</v>
      </c>
      <c r="KJ37" s="29">
        <v>63</v>
      </c>
      <c r="KK37" s="29">
        <v>26</v>
      </c>
      <c r="KL37" s="29">
        <v>750</v>
      </c>
      <c r="KM37" s="29">
        <v>639</v>
      </c>
      <c r="KN37" s="29">
        <v>26</v>
      </c>
      <c r="KO37" s="29">
        <v>630</v>
      </c>
      <c r="KP37" s="29">
        <v>532</v>
      </c>
      <c r="KQ37" s="29">
        <v>408</v>
      </c>
      <c r="KR37" s="29">
        <v>38</v>
      </c>
      <c r="KS37" s="29">
        <v>6</v>
      </c>
      <c r="KT37" s="29">
        <v>93</v>
      </c>
      <c r="KU37" s="29">
        <v>319</v>
      </c>
      <c r="KV37" s="29">
        <v>11</v>
      </c>
      <c r="KW37" s="29">
        <v>604</v>
      </c>
      <c r="KX37" s="29">
        <v>131</v>
      </c>
      <c r="KY37" s="29">
        <v>21</v>
      </c>
      <c r="KZ37" s="29">
        <v>219</v>
      </c>
      <c r="LA37" s="29">
        <v>126</v>
      </c>
      <c r="LB37" s="29">
        <v>11</v>
      </c>
      <c r="LC37" s="29">
        <v>6</v>
      </c>
      <c r="LD37" s="29">
        <v>338</v>
      </c>
      <c r="LE37" s="29">
        <v>3</v>
      </c>
      <c r="LF37" s="29">
        <v>90</v>
      </c>
      <c r="LG37" s="29">
        <v>20</v>
      </c>
      <c r="LH37" s="29">
        <v>19</v>
      </c>
      <c r="LI37" s="29">
        <v>136</v>
      </c>
      <c r="LJ37" s="29">
        <v>137</v>
      </c>
      <c r="LK37" s="29">
        <v>25</v>
      </c>
      <c r="LL37" s="29">
        <v>270</v>
      </c>
      <c r="LM37" s="29">
        <v>32</v>
      </c>
      <c r="LN37" s="29">
        <v>41</v>
      </c>
      <c r="LO37" s="29">
        <v>40</v>
      </c>
      <c r="LP37" s="29">
        <v>16</v>
      </c>
      <c r="LQ37" s="29">
        <v>141</v>
      </c>
      <c r="LR37" s="29">
        <v>57</v>
      </c>
      <c r="LS37" s="29">
        <v>126</v>
      </c>
      <c r="LT37" s="29">
        <v>36</v>
      </c>
      <c r="LU37" s="29">
        <v>82</v>
      </c>
      <c r="LV37" s="29">
        <v>40</v>
      </c>
      <c r="LW37" s="29">
        <v>85</v>
      </c>
      <c r="LX37" s="29">
        <v>15</v>
      </c>
      <c r="LY37" s="29">
        <v>25</v>
      </c>
      <c r="LZ37" s="29">
        <v>56</v>
      </c>
      <c r="MA37" s="29">
        <v>19</v>
      </c>
      <c r="MB37" s="29">
        <v>49</v>
      </c>
      <c r="MC37" s="29">
        <v>197</v>
      </c>
      <c r="MD37" s="29">
        <v>0</v>
      </c>
      <c r="ME37" s="29">
        <v>193</v>
      </c>
      <c r="MF37" s="29">
        <v>55</v>
      </c>
      <c r="MG37" s="29">
        <v>38</v>
      </c>
      <c r="MH37" s="29">
        <v>3</v>
      </c>
      <c r="MI37" s="29">
        <v>58</v>
      </c>
      <c r="MJ37" s="29">
        <v>76</v>
      </c>
      <c r="MK37" s="29">
        <v>31</v>
      </c>
      <c r="ML37" s="29">
        <v>57</v>
      </c>
      <c r="MM37" s="29">
        <v>16</v>
      </c>
      <c r="MN37" s="29">
        <v>19</v>
      </c>
      <c r="MO37" s="29">
        <v>1608</v>
      </c>
      <c r="MP37" s="29">
        <v>7</v>
      </c>
      <c r="MQ37" s="29">
        <v>79</v>
      </c>
      <c r="MR37" s="29">
        <v>58</v>
      </c>
      <c r="MS37" s="29">
        <v>114</v>
      </c>
      <c r="MT37" s="29">
        <v>142</v>
      </c>
      <c r="MU37" s="29">
        <v>7</v>
      </c>
      <c r="MV37" s="29">
        <v>589</v>
      </c>
      <c r="MW37" s="29">
        <v>65</v>
      </c>
      <c r="MX37" s="29">
        <v>3</v>
      </c>
      <c r="MY37" s="29">
        <v>27</v>
      </c>
      <c r="MZ37" s="29">
        <v>928</v>
      </c>
      <c r="NA37" s="29">
        <v>22</v>
      </c>
      <c r="NB37" s="29">
        <v>93</v>
      </c>
      <c r="NC37" s="29">
        <v>0</v>
      </c>
      <c r="ND37" s="29">
        <v>5</v>
      </c>
      <c r="NE37" s="29">
        <v>24</v>
      </c>
      <c r="NF37" s="29">
        <v>2213</v>
      </c>
      <c r="NG37" s="29">
        <v>17</v>
      </c>
      <c r="NH37" s="29">
        <v>7</v>
      </c>
      <c r="NI37" s="29">
        <v>7</v>
      </c>
      <c r="NJ37" s="29">
        <v>689</v>
      </c>
      <c r="NK37" s="29">
        <v>177</v>
      </c>
      <c r="NL37" s="29">
        <v>39</v>
      </c>
      <c r="NM37" s="29">
        <v>113</v>
      </c>
      <c r="NN37" s="29">
        <v>6</v>
      </c>
      <c r="NO37" s="29">
        <v>46</v>
      </c>
      <c r="NP37" s="29">
        <v>3</v>
      </c>
      <c r="NQ37" s="29">
        <v>23</v>
      </c>
      <c r="NR37" s="29">
        <v>110</v>
      </c>
    </row>
    <row r="38" spans="1:382" s="23" customFormat="1" ht="12.75" customHeight="1">
      <c r="A38" s="9"/>
      <c r="B38" s="12"/>
      <c r="C38" s="16" t="s">
        <v>777</v>
      </c>
      <c r="D38" s="16"/>
      <c r="E38" s="16" t="s">
        <v>778</v>
      </c>
      <c r="F38" s="16" t="s">
        <v>779</v>
      </c>
      <c r="G38" s="16" t="s">
        <v>780</v>
      </c>
      <c r="H38" s="16" t="s">
        <v>781</v>
      </c>
      <c r="I38" s="16" t="s">
        <v>782</v>
      </c>
      <c r="J38" s="16" t="s">
        <v>783</v>
      </c>
      <c r="K38" s="16" t="s">
        <v>784</v>
      </c>
      <c r="L38" s="16" t="s">
        <v>701</v>
      </c>
      <c r="M38" s="16" t="s">
        <v>785</v>
      </c>
      <c r="N38" s="16" t="s">
        <v>786</v>
      </c>
      <c r="O38" s="16" t="s">
        <v>787</v>
      </c>
      <c r="P38" s="16" t="s">
        <v>788</v>
      </c>
      <c r="Q38" s="16" t="s">
        <v>339</v>
      </c>
      <c r="R38" s="16" t="s">
        <v>700</v>
      </c>
      <c r="S38" s="16" t="s">
        <v>789</v>
      </c>
      <c r="T38" s="16" t="s">
        <v>790</v>
      </c>
      <c r="U38" s="16" t="s">
        <v>410</v>
      </c>
      <c r="V38" s="16" t="s">
        <v>791</v>
      </c>
      <c r="W38" s="16" t="s">
        <v>477</v>
      </c>
      <c r="X38" s="16" t="s">
        <v>792</v>
      </c>
      <c r="Y38" s="16" t="s">
        <v>300</v>
      </c>
      <c r="Z38" s="16" t="s">
        <v>386</v>
      </c>
      <c r="AA38" s="16" t="s">
        <v>793</v>
      </c>
      <c r="AB38" s="16" t="s">
        <v>392</v>
      </c>
      <c r="AC38" s="16" t="s">
        <v>794</v>
      </c>
      <c r="AD38" s="16" t="s">
        <v>292</v>
      </c>
      <c r="AE38" s="16" t="s">
        <v>795</v>
      </c>
      <c r="AF38" s="16" t="s">
        <v>796</v>
      </c>
      <c r="AG38" s="16" t="s">
        <v>797</v>
      </c>
      <c r="AH38" s="16" t="s">
        <v>798</v>
      </c>
      <c r="AI38" s="16" t="s">
        <v>799</v>
      </c>
      <c r="AJ38" s="16" t="s">
        <v>800</v>
      </c>
      <c r="AK38" s="16" t="s">
        <v>801</v>
      </c>
      <c r="AL38" s="16" t="s">
        <v>802</v>
      </c>
      <c r="AM38" s="16" t="s">
        <v>803</v>
      </c>
      <c r="AN38" s="16" t="s">
        <v>706</v>
      </c>
      <c r="AO38" s="16" t="s">
        <v>804</v>
      </c>
      <c r="AP38" s="16" t="s">
        <v>805</v>
      </c>
      <c r="AQ38" s="16" t="s">
        <v>806</v>
      </c>
      <c r="AR38" s="16" t="s">
        <v>338</v>
      </c>
      <c r="AS38" s="16" t="s">
        <v>807</v>
      </c>
      <c r="AT38" s="16" t="s">
        <v>808</v>
      </c>
      <c r="AU38" s="16" t="s">
        <v>470</v>
      </c>
      <c r="AV38" s="16" t="s">
        <v>595</v>
      </c>
      <c r="AW38" s="16" t="s">
        <v>809</v>
      </c>
      <c r="AX38" s="16" t="s">
        <v>810</v>
      </c>
      <c r="AY38" s="16" t="s">
        <v>811</v>
      </c>
      <c r="AZ38" s="16" t="s">
        <v>812</v>
      </c>
      <c r="BA38" s="16" t="s">
        <v>813</v>
      </c>
      <c r="BB38" s="16" t="s">
        <v>814</v>
      </c>
      <c r="BC38" s="16" t="s">
        <v>815</v>
      </c>
      <c r="BD38" s="16" t="s">
        <v>816</v>
      </c>
      <c r="BE38" s="16" t="s">
        <v>817</v>
      </c>
      <c r="BF38" s="16" t="s">
        <v>818</v>
      </c>
      <c r="BG38" s="16" t="s">
        <v>819</v>
      </c>
      <c r="BH38" s="16" t="s">
        <v>820</v>
      </c>
      <c r="BI38" s="16" t="s">
        <v>821</v>
      </c>
      <c r="BJ38" s="16" t="s">
        <v>822</v>
      </c>
      <c r="BK38" s="16" t="s">
        <v>823</v>
      </c>
      <c r="BL38" s="16" t="s">
        <v>824</v>
      </c>
      <c r="BM38" s="16" t="s">
        <v>292</v>
      </c>
      <c r="BN38" s="16" t="s">
        <v>825</v>
      </c>
      <c r="BO38" s="16" t="s">
        <v>826</v>
      </c>
      <c r="BP38" s="16" t="s">
        <v>827</v>
      </c>
      <c r="BQ38" s="16" t="s">
        <v>418</v>
      </c>
      <c r="BR38" s="16" t="s">
        <v>828</v>
      </c>
      <c r="BS38" s="16" t="s">
        <v>829</v>
      </c>
      <c r="BT38" s="16" t="s">
        <v>830</v>
      </c>
      <c r="BU38" s="16" t="s">
        <v>831</v>
      </c>
      <c r="BV38" s="16" t="s">
        <v>832</v>
      </c>
      <c r="BW38" s="16" t="s">
        <v>833</v>
      </c>
      <c r="BX38" s="16" t="s">
        <v>834</v>
      </c>
      <c r="BY38" s="16" t="s">
        <v>835</v>
      </c>
      <c r="BZ38" s="16" t="s">
        <v>836</v>
      </c>
      <c r="CA38" s="16" t="s">
        <v>837</v>
      </c>
      <c r="CB38" s="16" t="s">
        <v>838</v>
      </c>
      <c r="CC38" s="16" t="s">
        <v>839</v>
      </c>
      <c r="CD38" s="16" t="s">
        <v>840</v>
      </c>
      <c r="CE38" s="16" t="s">
        <v>841</v>
      </c>
      <c r="CF38" s="16" t="s">
        <v>842</v>
      </c>
      <c r="CG38" s="16" t="s">
        <v>843</v>
      </c>
      <c r="CH38" s="16" t="s">
        <v>844</v>
      </c>
      <c r="CI38" s="16" t="s">
        <v>352</v>
      </c>
      <c r="CJ38" s="16" t="s">
        <v>845</v>
      </c>
      <c r="CK38" s="16" t="s">
        <v>846</v>
      </c>
      <c r="CL38" s="16" t="s">
        <v>847</v>
      </c>
      <c r="CM38" s="16" t="s">
        <v>644</v>
      </c>
      <c r="CN38" s="16" t="s">
        <v>848</v>
      </c>
      <c r="CO38" s="16" t="s">
        <v>849</v>
      </c>
      <c r="CP38" s="16" t="s">
        <v>484</v>
      </c>
      <c r="CQ38" s="16" t="s">
        <v>850</v>
      </c>
      <c r="CR38" s="16" t="s">
        <v>851</v>
      </c>
      <c r="CS38" s="16" t="s">
        <v>852</v>
      </c>
      <c r="CT38" s="16" t="s">
        <v>853</v>
      </c>
      <c r="CU38" s="16" t="s">
        <v>854</v>
      </c>
      <c r="CV38" s="16" t="s">
        <v>855</v>
      </c>
      <c r="CW38" s="16" t="s">
        <v>856</v>
      </c>
      <c r="CX38" s="16" t="s">
        <v>552</v>
      </c>
      <c r="CY38" s="16" t="s">
        <v>857</v>
      </c>
      <c r="CZ38" s="16" t="s">
        <v>858</v>
      </c>
      <c r="DA38" s="16" t="s">
        <v>859</v>
      </c>
      <c r="DB38" s="16" t="s">
        <v>860</v>
      </c>
      <c r="DC38" s="16" t="s">
        <v>789</v>
      </c>
      <c r="DD38" s="16" t="s">
        <v>861</v>
      </c>
      <c r="DE38" s="16" t="s">
        <v>862</v>
      </c>
      <c r="DF38" s="16" t="s">
        <v>863</v>
      </c>
      <c r="DG38" s="16" t="s">
        <v>864</v>
      </c>
      <c r="DH38" s="16" t="s">
        <v>432</v>
      </c>
      <c r="DI38" s="16" t="s">
        <v>339</v>
      </c>
      <c r="DJ38" s="16" t="s">
        <v>865</v>
      </c>
      <c r="DK38" s="16" t="s">
        <v>866</v>
      </c>
      <c r="DL38" s="16" t="s">
        <v>867</v>
      </c>
      <c r="DM38" s="16" t="s">
        <v>330</v>
      </c>
      <c r="DN38" s="16" t="s">
        <v>552</v>
      </c>
      <c r="DO38" s="16" t="s">
        <v>467</v>
      </c>
      <c r="DP38" s="16" t="s">
        <v>868</v>
      </c>
      <c r="DQ38" s="16" t="s">
        <v>869</v>
      </c>
      <c r="DR38" s="16" t="s">
        <v>870</v>
      </c>
      <c r="DS38" s="16" t="s">
        <v>871</v>
      </c>
      <c r="DT38" s="16" t="s">
        <v>872</v>
      </c>
      <c r="DU38" s="16" t="s">
        <v>873</v>
      </c>
      <c r="DV38" s="16" t="s">
        <v>527</v>
      </c>
      <c r="DW38" s="16" t="s">
        <v>874</v>
      </c>
      <c r="DX38" s="16" t="s">
        <v>875</v>
      </c>
      <c r="DY38" s="16" t="s">
        <v>876</v>
      </c>
      <c r="DZ38" s="16" t="s">
        <v>877</v>
      </c>
      <c r="EA38" s="16" t="s">
        <v>571</v>
      </c>
      <c r="EB38" s="16" t="s">
        <v>878</v>
      </c>
      <c r="EC38" s="16" t="s">
        <v>738</v>
      </c>
      <c r="ED38" s="16" t="s">
        <v>879</v>
      </c>
      <c r="EE38" s="16" t="s">
        <v>880</v>
      </c>
      <c r="EF38" s="16" t="s">
        <v>828</v>
      </c>
      <c r="EG38" s="16" t="s">
        <v>881</v>
      </c>
      <c r="EH38" s="16" t="s">
        <v>882</v>
      </c>
      <c r="EI38" s="16" t="s">
        <v>883</v>
      </c>
      <c r="EJ38" s="16" t="s">
        <v>432</v>
      </c>
      <c r="EK38" s="16" t="s">
        <v>308</v>
      </c>
      <c r="EL38" s="16" t="s">
        <v>399</v>
      </c>
      <c r="EM38" s="16" t="s">
        <v>884</v>
      </c>
      <c r="EN38" s="16" t="s">
        <v>384</v>
      </c>
      <c r="EO38" s="16" t="s">
        <v>885</v>
      </c>
      <c r="EP38" s="16" t="s">
        <v>604</v>
      </c>
      <c r="EQ38" s="16" t="s">
        <v>886</v>
      </c>
      <c r="ER38" s="16" t="s">
        <v>482</v>
      </c>
      <c r="ES38" s="16" t="s">
        <v>887</v>
      </c>
      <c r="ET38" s="16" t="s">
        <v>888</v>
      </c>
      <c r="EU38" s="16" t="s">
        <v>889</v>
      </c>
      <c r="EV38" s="16" t="s">
        <v>482</v>
      </c>
      <c r="EW38" s="16" t="s">
        <v>890</v>
      </c>
      <c r="EX38" s="16" t="s">
        <v>891</v>
      </c>
      <c r="EY38" s="16" t="s">
        <v>892</v>
      </c>
      <c r="EZ38" s="16" t="s">
        <v>893</v>
      </c>
      <c r="FA38" s="16" t="s">
        <v>894</v>
      </c>
      <c r="FB38" s="16" t="s">
        <v>895</v>
      </c>
      <c r="FC38" s="16" t="s">
        <v>896</v>
      </c>
      <c r="FD38" s="16" t="s">
        <v>582</v>
      </c>
      <c r="FE38" s="16" t="s">
        <v>403</v>
      </c>
      <c r="FF38" s="16" t="s">
        <v>897</v>
      </c>
      <c r="FG38" s="16" t="s">
        <v>723</v>
      </c>
      <c r="FH38" s="16" t="s">
        <v>435</v>
      </c>
      <c r="FI38" s="16" t="s">
        <v>898</v>
      </c>
      <c r="FJ38" s="16" t="s">
        <v>319</v>
      </c>
      <c r="FK38" s="16" t="s">
        <v>899</v>
      </c>
      <c r="FL38" s="16" t="s">
        <v>402</v>
      </c>
      <c r="FM38" s="16" t="s">
        <v>336</v>
      </c>
      <c r="FN38" s="16" t="s">
        <v>410</v>
      </c>
      <c r="FO38" s="16" t="s">
        <v>900</v>
      </c>
      <c r="FP38" s="16" t="s">
        <v>417</v>
      </c>
      <c r="FQ38" s="16" t="s">
        <v>716</v>
      </c>
      <c r="FR38" s="16" t="s">
        <v>901</v>
      </c>
      <c r="FS38" s="16" t="s">
        <v>902</v>
      </c>
      <c r="FT38" s="16" t="s">
        <v>605</v>
      </c>
      <c r="FU38" s="16" t="s">
        <v>903</v>
      </c>
      <c r="FV38" s="16" t="s">
        <v>904</v>
      </c>
      <c r="FW38" s="16" t="s">
        <v>905</v>
      </c>
      <c r="FX38" s="16" t="s">
        <v>637</v>
      </c>
      <c r="FY38" s="16" t="s">
        <v>906</v>
      </c>
      <c r="FZ38" s="16" t="s">
        <v>907</v>
      </c>
      <c r="GA38" s="16" t="s">
        <v>571</v>
      </c>
      <c r="GB38" s="16" t="s">
        <v>908</v>
      </c>
      <c r="GC38" s="16" t="s">
        <v>909</v>
      </c>
      <c r="GD38" s="16" t="s">
        <v>910</v>
      </c>
      <c r="GE38" s="16" t="s">
        <v>911</v>
      </c>
      <c r="GF38" s="16" t="s">
        <v>912</v>
      </c>
      <c r="GG38" s="16" t="s">
        <v>913</v>
      </c>
      <c r="GH38" s="16" t="s">
        <v>914</v>
      </c>
      <c r="GI38" s="16" t="s">
        <v>915</v>
      </c>
      <c r="GJ38" s="16" t="s">
        <v>482</v>
      </c>
      <c r="GK38" s="16" t="s">
        <v>916</v>
      </c>
      <c r="GL38" s="16" t="s">
        <v>917</v>
      </c>
      <c r="GM38" s="16" t="s">
        <v>918</v>
      </c>
      <c r="GN38" s="16" t="s">
        <v>919</v>
      </c>
      <c r="GO38" s="16" t="s">
        <v>920</v>
      </c>
      <c r="GP38" s="16" t="s">
        <v>921</v>
      </c>
      <c r="GQ38" s="16" t="s">
        <v>922</v>
      </c>
      <c r="GR38" s="16" t="s">
        <v>923</v>
      </c>
      <c r="GS38" s="16" t="s">
        <v>587</v>
      </c>
      <c r="GT38" s="16" t="s">
        <v>629</v>
      </c>
      <c r="GU38" s="16" t="s">
        <v>924</v>
      </c>
      <c r="GV38" s="16" t="s">
        <v>925</v>
      </c>
      <c r="GW38" s="16" t="s">
        <v>926</v>
      </c>
      <c r="GX38" s="16" t="s">
        <v>927</v>
      </c>
      <c r="GY38" s="16" t="s">
        <v>431</v>
      </c>
      <c r="GZ38" s="16" t="s">
        <v>928</v>
      </c>
      <c r="HA38" s="16" t="s">
        <v>929</v>
      </c>
      <c r="HB38" s="16" t="s">
        <v>930</v>
      </c>
      <c r="HC38" s="16" t="s">
        <v>931</v>
      </c>
      <c r="HD38" s="16" t="s">
        <v>932</v>
      </c>
      <c r="HE38" s="16" t="s">
        <v>933</v>
      </c>
      <c r="HF38" s="16" t="s">
        <v>934</v>
      </c>
      <c r="HG38" s="16" t="s">
        <v>935</v>
      </c>
      <c r="HH38" s="16" t="s">
        <v>897</v>
      </c>
      <c r="HI38" s="16" t="s">
        <v>383</v>
      </c>
      <c r="HJ38" s="16" t="s">
        <v>936</v>
      </c>
      <c r="HK38" s="16" t="s">
        <v>937</v>
      </c>
      <c r="HL38" s="16" t="s">
        <v>938</v>
      </c>
      <c r="HM38" s="16" t="s">
        <v>700</v>
      </c>
      <c r="HN38" s="16" t="s">
        <v>939</v>
      </c>
      <c r="HO38" s="16" t="s">
        <v>675</v>
      </c>
      <c r="HP38" s="16" t="s">
        <v>674</v>
      </c>
      <c r="HQ38" s="16" t="s">
        <v>448</v>
      </c>
      <c r="HR38" s="16" t="s">
        <v>666</v>
      </c>
      <c r="HS38" s="16" t="s">
        <v>940</v>
      </c>
      <c r="HT38" s="16" t="s">
        <v>756</v>
      </c>
      <c r="HU38" s="16" t="s">
        <v>941</v>
      </c>
      <c r="HV38" s="16" t="s">
        <v>942</v>
      </c>
      <c r="HW38" s="16" t="s">
        <v>943</v>
      </c>
      <c r="HX38" s="16" t="s">
        <v>944</v>
      </c>
      <c r="HY38" s="16" t="s">
        <v>945</v>
      </c>
      <c r="HZ38" s="16" t="s">
        <v>1511</v>
      </c>
      <c r="IA38" s="16" t="s">
        <v>1370</v>
      </c>
      <c r="IB38" s="16" t="s">
        <v>765</v>
      </c>
      <c r="IC38" s="16" t="s">
        <v>722</v>
      </c>
      <c r="ID38" s="16" t="s">
        <v>765</v>
      </c>
      <c r="IE38" s="16" t="s">
        <v>1512</v>
      </c>
      <c r="IF38" s="16" t="s">
        <v>714</v>
      </c>
      <c r="IG38" s="16" t="s">
        <v>1513</v>
      </c>
      <c r="IH38" s="16" t="s">
        <v>655</v>
      </c>
      <c r="II38" s="16" t="s">
        <v>528</v>
      </c>
      <c r="IJ38" s="16" t="s">
        <v>513</v>
      </c>
      <c r="IK38" s="16" t="s">
        <v>1514</v>
      </c>
      <c r="IL38" s="16" t="s">
        <v>1515</v>
      </c>
      <c r="IM38" s="16" t="s">
        <v>586</v>
      </c>
      <c r="IN38" s="16" t="s">
        <v>1516</v>
      </c>
      <c r="IO38" s="16" t="s">
        <v>1517</v>
      </c>
      <c r="IP38" s="16" t="s">
        <v>1518</v>
      </c>
      <c r="IQ38" s="16" t="s">
        <v>1519</v>
      </c>
      <c r="IR38" s="16" t="s">
        <v>1520</v>
      </c>
      <c r="IS38" s="16" t="s">
        <v>1521</v>
      </c>
      <c r="IT38" s="16" t="s">
        <v>1522</v>
      </c>
      <c r="IU38" s="16" t="s">
        <v>1523</v>
      </c>
      <c r="IV38" s="16" t="s">
        <v>1524</v>
      </c>
      <c r="IW38" s="16" t="s">
        <v>1525</v>
      </c>
      <c r="IX38" s="16" t="s">
        <v>1526</v>
      </c>
      <c r="IY38" s="16" t="s">
        <v>1527</v>
      </c>
      <c r="IZ38" s="16" t="s">
        <v>1528</v>
      </c>
      <c r="JA38" s="16" t="s">
        <v>631</v>
      </c>
      <c r="JB38" s="16" t="s">
        <v>1529</v>
      </c>
      <c r="JC38" s="16" t="s">
        <v>1530</v>
      </c>
      <c r="JD38" s="16" t="s">
        <v>1531</v>
      </c>
      <c r="JE38" s="16" t="s">
        <v>1532</v>
      </c>
      <c r="JF38" s="16" t="s">
        <v>1533</v>
      </c>
      <c r="JG38" s="16" t="s">
        <v>1534</v>
      </c>
      <c r="JH38" s="16" t="s">
        <v>1535</v>
      </c>
      <c r="JI38" s="16" t="s">
        <v>1522</v>
      </c>
      <c r="JJ38" s="16" t="s">
        <v>1536</v>
      </c>
      <c r="JK38" s="16" t="s">
        <v>1537</v>
      </c>
      <c r="JL38" s="16" t="s">
        <v>815</v>
      </c>
      <c r="JM38" s="16" t="s">
        <v>1354</v>
      </c>
      <c r="JN38" s="16" t="s">
        <v>290</v>
      </c>
      <c r="JO38" s="16" t="s">
        <v>1433</v>
      </c>
      <c r="JP38" s="16" t="s">
        <v>1538</v>
      </c>
      <c r="JQ38" s="16" t="s">
        <v>715</v>
      </c>
      <c r="JR38" s="16" t="s">
        <v>601</v>
      </c>
      <c r="JS38" s="16" t="s">
        <v>676</v>
      </c>
      <c r="JT38" s="16" t="s">
        <v>1539</v>
      </c>
      <c r="JU38" s="16" t="s">
        <v>1540</v>
      </c>
      <c r="JV38" s="16" t="s">
        <v>1527</v>
      </c>
      <c r="JW38" s="16" t="s">
        <v>1541</v>
      </c>
      <c r="JX38" s="16" t="s">
        <v>1542</v>
      </c>
      <c r="JY38" s="16" t="s">
        <v>1543</v>
      </c>
      <c r="JZ38" s="16" t="s">
        <v>1544</v>
      </c>
      <c r="KA38" s="16" t="s">
        <v>1545</v>
      </c>
      <c r="KB38" s="16" t="s">
        <v>1546</v>
      </c>
      <c r="KC38" s="16" t="s">
        <v>1547</v>
      </c>
      <c r="KD38" s="16" t="s">
        <v>1548</v>
      </c>
      <c r="KE38" s="16" t="s">
        <v>1549</v>
      </c>
      <c r="KF38" s="16" t="s">
        <v>1550</v>
      </c>
      <c r="KG38" s="16" t="s">
        <v>710</v>
      </c>
      <c r="KH38" s="16" t="s">
        <v>1551</v>
      </c>
      <c r="KI38" s="16" t="s">
        <v>771</v>
      </c>
      <c r="KJ38" s="16" t="s">
        <v>1539</v>
      </c>
      <c r="KK38" s="16" t="s">
        <v>692</v>
      </c>
      <c r="KL38" s="16" t="s">
        <v>1552</v>
      </c>
      <c r="KM38" s="16" t="s">
        <v>1553</v>
      </c>
      <c r="KN38" s="16" t="s">
        <v>399</v>
      </c>
      <c r="KO38" s="16" t="s">
        <v>1554</v>
      </c>
      <c r="KP38" s="16" t="s">
        <v>1555</v>
      </c>
      <c r="KQ38" s="16" t="s">
        <v>1556</v>
      </c>
      <c r="KR38" s="16" t="s">
        <v>1557</v>
      </c>
      <c r="KS38" s="16" t="s">
        <v>1558</v>
      </c>
      <c r="KT38" s="16" t="s">
        <v>1559</v>
      </c>
      <c r="KU38" s="16" t="s">
        <v>1560</v>
      </c>
      <c r="KV38" s="16" t="s">
        <v>1484</v>
      </c>
      <c r="KW38" s="16" t="s">
        <v>1561</v>
      </c>
      <c r="KX38" s="16" t="s">
        <v>1562</v>
      </c>
      <c r="KY38" s="16" t="s">
        <v>283</v>
      </c>
      <c r="KZ38" s="16" t="s">
        <v>686</v>
      </c>
      <c r="LA38" s="16" t="s">
        <v>450</v>
      </c>
      <c r="LB38" s="16" t="s">
        <v>1459</v>
      </c>
      <c r="LC38" s="16" t="s">
        <v>1563</v>
      </c>
      <c r="LD38" s="16" t="s">
        <v>1564</v>
      </c>
      <c r="LE38" s="16" t="s">
        <v>1489</v>
      </c>
      <c r="LF38" s="16" t="s">
        <v>717</v>
      </c>
      <c r="LG38" s="16" t="s">
        <v>1565</v>
      </c>
      <c r="LH38" s="16" t="s">
        <v>691</v>
      </c>
      <c r="LI38" s="16" t="s">
        <v>285</v>
      </c>
      <c r="LJ38" s="16" t="s">
        <v>1346</v>
      </c>
      <c r="LK38" s="16" t="s">
        <v>723</v>
      </c>
      <c r="LL38" s="16" t="s">
        <v>1325</v>
      </c>
      <c r="LM38" s="16" t="s">
        <v>367</v>
      </c>
      <c r="LN38" s="16" t="s">
        <v>545</v>
      </c>
      <c r="LO38" s="16" t="s">
        <v>361</v>
      </c>
      <c r="LP38" s="16" t="s">
        <v>363</v>
      </c>
      <c r="LQ38" s="16" t="s">
        <v>1566</v>
      </c>
      <c r="LR38" s="16" t="s">
        <v>1567</v>
      </c>
      <c r="LS38" s="16" t="s">
        <v>1568</v>
      </c>
      <c r="LT38" s="16" t="s">
        <v>348</v>
      </c>
      <c r="LU38" s="16" t="s">
        <v>1569</v>
      </c>
      <c r="LV38" s="16" t="s">
        <v>323</v>
      </c>
      <c r="LW38" s="16" t="s">
        <v>326</v>
      </c>
      <c r="LX38" s="16" t="s">
        <v>1570</v>
      </c>
      <c r="LY38" s="16" t="s">
        <v>1571</v>
      </c>
      <c r="LZ38" s="16" t="s">
        <v>344</v>
      </c>
      <c r="MA38" s="16" t="s">
        <v>602</v>
      </c>
      <c r="MB38" s="16" t="s">
        <v>337</v>
      </c>
      <c r="MC38" s="16" t="s">
        <v>1572</v>
      </c>
      <c r="MD38" s="16" t="s">
        <v>292</v>
      </c>
      <c r="ME38" s="16" t="s">
        <v>1573</v>
      </c>
      <c r="MF38" s="16" t="s">
        <v>460</v>
      </c>
      <c r="MG38" s="16" t="s">
        <v>1340</v>
      </c>
      <c r="MH38" s="16" t="s">
        <v>767</v>
      </c>
      <c r="MI38" s="16" t="s">
        <v>1574</v>
      </c>
      <c r="MJ38" s="16" t="s">
        <v>379</v>
      </c>
      <c r="MK38" s="16" t="s">
        <v>1575</v>
      </c>
      <c r="ML38" s="16" t="s">
        <v>676</v>
      </c>
      <c r="MM38" s="16" t="s">
        <v>1576</v>
      </c>
      <c r="MN38" s="16" t="s">
        <v>1577</v>
      </c>
      <c r="MO38" s="16" t="s">
        <v>1138</v>
      </c>
      <c r="MP38" s="16" t="s">
        <v>1578</v>
      </c>
      <c r="MQ38" s="16" t="s">
        <v>1579</v>
      </c>
      <c r="MR38" s="16" t="s">
        <v>1580</v>
      </c>
      <c r="MS38" s="16" t="s">
        <v>1581</v>
      </c>
      <c r="MT38" s="16" t="s">
        <v>1582</v>
      </c>
      <c r="MU38" s="16" t="s">
        <v>1583</v>
      </c>
      <c r="MV38" s="16" t="s">
        <v>1584</v>
      </c>
      <c r="MW38" s="16" t="s">
        <v>1585</v>
      </c>
      <c r="MX38" s="16" t="s">
        <v>1586</v>
      </c>
      <c r="MY38" s="16" t="s">
        <v>1587</v>
      </c>
      <c r="MZ38" s="16" t="s">
        <v>1588</v>
      </c>
      <c r="NA38" s="16" t="s">
        <v>736</v>
      </c>
      <c r="NB38" s="16" t="s">
        <v>1589</v>
      </c>
      <c r="NC38" s="16" t="s">
        <v>292</v>
      </c>
      <c r="ND38" s="16" t="s">
        <v>805</v>
      </c>
      <c r="NE38" s="16" t="s">
        <v>402</v>
      </c>
      <c r="NF38" s="16" t="s">
        <v>1590</v>
      </c>
      <c r="NG38" s="16" t="s">
        <v>1479</v>
      </c>
      <c r="NH38" s="16" t="s">
        <v>1591</v>
      </c>
      <c r="NI38" s="16" t="s">
        <v>1452</v>
      </c>
      <c r="NJ38" s="16" t="s">
        <v>1592</v>
      </c>
      <c r="NK38" s="16" t="s">
        <v>1593</v>
      </c>
      <c r="NL38" s="16" t="s">
        <v>1594</v>
      </c>
      <c r="NM38" s="16" t="s">
        <v>422</v>
      </c>
      <c r="NN38" s="16" t="s">
        <v>1595</v>
      </c>
      <c r="NO38" s="16" t="s">
        <v>763</v>
      </c>
      <c r="NP38" s="16" t="s">
        <v>444</v>
      </c>
      <c r="NQ38" s="16" t="s">
        <v>1596</v>
      </c>
      <c r="NR38" s="16" t="s">
        <v>1597</v>
      </c>
    </row>
    <row r="39" spans="1:382" s="23" customFormat="1" ht="12.75" customHeight="1">
      <c r="A39" s="8" t="s">
        <v>262</v>
      </c>
      <c r="B39" s="11" t="s">
        <v>946</v>
      </c>
      <c r="C39" s="35">
        <v>323686</v>
      </c>
      <c r="D39" s="35"/>
      <c r="E39" s="35">
        <v>37</v>
      </c>
      <c r="F39" s="35">
        <v>174</v>
      </c>
      <c r="G39" s="35">
        <v>251</v>
      </c>
      <c r="H39" s="35">
        <v>677</v>
      </c>
      <c r="I39" s="35">
        <v>63</v>
      </c>
      <c r="J39" s="35">
        <v>1093</v>
      </c>
      <c r="K39" s="35">
        <v>541</v>
      </c>
      <c r="L39" s="35">
        <v>105</v>
      </c>
      <c r="M39" s="35">
        <v>298</v>
      </c>
      <c r="N39" s="35">
        <v>80</v>
      </c>
      <c r="O39" s="35">
        <v>189</v>
      </c>
      <c r="P39" s="35">
        <v>179</v>
      </c>
      <c r="Q39" s="35">
        <v>157</v>
      </c>
      <c r="R39" s="35">
        <v>29</v>
      </c>
      <c r="S39" s="35">
        <v>2960</v>
      </c>
      <c r="T39" s="35">
        <v>310</v>
      </c>
      <c r="U39" s="35">
        <v>342</v>
      </c>
      <c r="V39" s="35">
        <v>362</v>
      </c>
      <c r="W39" s="35">
        <v>177</v>
      </c>
      <c r="X39" s="35">
        <v>928</v>
      </c>
      <c r="Y39" s="35">
        <v>946</v>
      </c>
      <c r="Z39" s="35">
        <v>1924</v>
      </c>
      <c r="AA39" s="35">
        <v>976</v>
      </c>
      <c r="AB39" s="35">
        <v>287</v>
      </c>
      <c r="AC39" s="35">
        <v>67</v>
      </c>
      <c r="AD39" s="35">
        <v>6</v>
      </c>
      <c r="AE39" s="35">
        <v>76</v>
      </c>
      <c r="AF39" s="35">
        <v>576</v>
      </c>
      <c r="AG39" s="35">
        <v>241</v>
      </c>
      <c r="AH39" s="35">
        <v>43</v>
      </c>
      <c r="AI39" s="35">
        <v>1025</v>
      </c>
      <c r="AJ39" s="35">
        <v>649</v>
      </c>
      <c r="AK39" s="35">
        <v>3211</v>
      </c>
      <c r="AL39" s="35">
        <v>927</v>
      </c>
      <c r="AM39" s="35">
        <v>1135</v>
      </c>
      <c r="AN39" s="35">
        <v>654</v>
      </c>
      <c r="AO39" s="35">
        <v>655</v>
      </c>
      <c r="AP39" s="35">
        <v>1971</v>
      </c>
      <c r="AQ39" s="35">
        <v>1182</v>
      </c>
      <c r="AR39" s="35">
        <v>535</v>
      </c>
      <c r="AS39" s="35">
        <v>80</v>
      </c>
      <c r="AT39" s="35">
        <v>85</v>
      </c>
      <c r="AU39" s="35">
        <v>32</v>
      </c>
      <c r="AV39" s="35">
        <v>66</v>
      </c>
      <c r="AW39" s="35">
        <v>59</v>
      </c>
      <c r="AX39" s="35">
        <v>48</v>
      </c>
      <c r="AY39" s="35">
        <v>18</v>
      </c>
      <c r="AZ39" s="35">
        <v>123</v>
      </c>
      <c r="BA39" s="35">
        <v>71</v>
      </c>
      <c r="BB39" s="35">
        <v>527</v>
      </c>
      <c r="BC39" s="35">
        <v>70</v>
      </c>
      <c r="BD39" s="35">
        <v>305</v>
      </c>
      <c r="BE39" s="35">
        <v>185</v>
      </c>
      <c r="BF39" s="35">
        <v>248</v>
      </c>
      <c r="BG39" s="35">
        <v>24</v>
      </c>
      <c r="BH39" s="35">
        <v>395</v>
      </c>
      <c r="BI39" s="35">
        <v>35</v>
      </c>
      <c r="BJ39" s="35">
        <v>38</v>
      </c>
      <c r="BK39" s="35">
        <v>76</v>
      </c>
      <c r="BL39" s="35">
        <v>2149</v>
      </c>
      <c r="BM39" s="35">
        <v>22</v>
      </c>
      <c r="BN39" s="35">
        <v>140</v>
      </c>
      <c r="BO39" s="35">
        <v>2202</v>
      </c>
      <c r="BP39" s="35">
        <v>192</v>
      </c>
      <c r="BQ39" s="35">
        <v>403</v>
      </c>
      <c r="BR39" s="35">
        <v>667</v>
      </c>
      <c r="BS39" s="35">
        <v>43</v>
      </c>
      <c r="BT39" s="35">
        <v>41</v>
      </c>
      <c r="BU39" s="35">
        <v>56</v>
      </c>
      <c r="BV39" s="35">
        <v>710</v>
      </c>
      <c r="BW39" s="35">
        <v>321</v>
      </c>
      <c r="BX39" s="35">
        <v>376</v>
      </c>
      <c r="BY39" s="35">
        <v>323</v>
      </c>
      <c r="BZ39" s="35">
        <v>934</v>
      </c>
      <c r="CA39" s="35">
        <v>315</v>
      </c>
      <c r="CB39" s="35">
        <v>501</v>
      </c>
      <c r="CC39" s="35">
        <v>530</v>
      </c>
      <c r="CD39" s="35">
        <v>441</v>
      </c>
      <c r="CE39" s="35">
        <v>262</v>
      </c>
      <c r="CF39" s="35">
        <v>179</v>
      </c>
      <c r="CG39" s="35">
        <v>274</v>
      </c>
      <c r="CH39" s="35">
        <v>177</v>
      </c>
      <c r="CI39" s="35">
        <v>42</v>
      </c>
      <c r="CJ39" s="35">
        <v>137</v>
      </c>
      <c r="CK39" s="35">
        <v>260</v>
      </c>
      <c r="CL39" s="35">
        <v>323</v>
      </c>
      <c r="CM39" s="35">
        <v>45</v>
      </c>
      <c r="CN39" s="35">
        <v>196</v>
      </c>
      <c r="CO39" s="35">
        <v>13</v>
      </c>
      <c r="CP39" s="35">
        <v>336</v>
      </c>
      <c r="CQ39" s="35">
        <v>214</v>
      </c>
      <c r="CR39" s="35">
        <v>63</v>
      </c>
      <c r="CS39" s="35">
        <v>336</v>
      </c>
      <c r="CT39" s="35">
        <v>569</v>
      </c>
      <c r="CU39" s="35">
        <v>903</v>
      </c>
      <c r="CV39" s="35">
        <v>214</v>
      </c>
      <c r="CW39" s="35">
        <v>90</v>
      </c>
      <c r="CX39" s="35">
        <v>103</v>
      </c>
      <c r="CY39" s="35">
        <v>47</v>
      </c>
      <c r="CZ39" s="35">
        <v>618</v>
      </c>
      <c r="DA39" s="35">
        <v>2059</v>
      </c>
      <c r="DB39" s="35">
        <v>952</v>
      </c>
      <c r="DC39" s="35">
        <v>456</v>
      </c>
      <c r="DD39" s="35">
        <v>476</v>
      </c>
      <c r="DE39" s="35">
        <v>477</v>
      </c>
      <c r="DF39" s="35">
        <v>653</v>
      </c>
      <c r="DG39" s="35">
        <v>95</v>
      </c>
      <c r="DH39" s="35">
        <v>574</v>
      </c>
      <c r="DI39" s="35">
        <v>879</v>
      </c>
      <c r="DJ39" s="35">
        <v>165</v>
      </c>
      <c r="DK39" s="35">
        <v>216</v>
      </c>
      <c r="DL39" s="35">
        <v>86</v>
      </c>
      <c r="DM39" s="35">
        <v>27</v>
      </c>
      <c r="DN39" s="35">
        <v>21</v>
      </c>
      <c r="DO39" s="35">
        <v>45</v>
      </c>
      <c r="DP39" s="35">
        <v>80</v>
      </c>
      <c r="DQ39" s="35">
        <v>45</v>
      </c>
      <c r="DR39" s="35">
        <v>2058</v>
      </c>
      <c r="DS39" s="35">
        <v>7325</v>
      </c>
      <c r="DT39" s="35">
        <v>2191</v>
      </c>
      <c r="DU39" s="35">
        <v>62</v>
      </c>
      <c r="DV39" s="35">
        <v>94</v>
      </c>
      <c r="DW39" s="35">
        <v>688</v>
      </c>
      <c r="DX39" s="35">
        <v>293</v>
      </c>
      <c r="DY39" s="35">
        <v>42</v>
      </c>
      <c r="DZ39" s="35">
        <v>88</v>
      </c>
      <c r="EA39" s="35">
        <v>90</v>
      </c>
      <c r="EB39" s="35">
        <v>80</v>
      </c>
      <c r="EC39" s="35">
        <v>154</v>
      </c>
      <c r="ED39" s="35">
        <v>265</v>
      </c>
      <c r="EE39" s="35">
        <v>141</v>
      </c>
      <c r="EF39" s="35">
        <v>64</v>
      </c>
      <c r="EG39" s="35">
        <v>659</v>
      </c>
      <c r="EH39" s="35">
        <v>221</v>
      </c>
      <c r="EI39" s="35">
        <v>2785</v>
      </c>
      <c r="EJ39" s="35">
        <v>1374</v>
      </c>
      <c r="EK39" s="35">
        <v>3882</v>
      </c>
      <c r="EL39" s="35">
        <v>3836</v>
      </c>
      <c r="EM39" s="35">
        <v>521</v>
      </c>
      <c r="EN39" s="35">
        <v>41</v>
      </c>
      <c r="EO39" s="35">
        <v>1442</v>
      </c>
      <c r="EP39" s="35">
        <v>649</v>
      </c>
      <c r="EQ39" s="35">
        <v>1057</v>
      </c>
      <c r="ER39" s="35">
        <v>83</v>
      </c>
      <c r="ES39" s="35">
        <v>209</v>
      </c>
      <c r="ET39" s="35">
        <v>45</v>
      </c>
      <c r="EU39" s="35">
        <v>58</v>
      </c>
      <c r="EV39" s="35">
        <v>51</v>
      </c>
      <c r="EW39" s="35">
        <v>169</v>
      </c>
      <c r="EX39" s="35">
        <v>82</v>
      </c>
      <c r="EY39" s="35">
        <v>64</v>
      </c>
      <c r="EZ39" s="35">
        <v>152</v>
      </c>
      <c r="FA39" s="35">
        <v>148</v>
      </c>
      <c r="FB39" s="35">
        <v>94</v>
      </c>
      <c r="FC39" s="35">
        <v>264</v>
      </c>
      <c r="FD39" s="35">
        <v>60</v>
      </c>
      <c r="FE39" s="35">
        <v>1810</v>
      </c>
      <c r="FF39" s="35">
        <v>4233</v>
      </c>
      <c r="FG39" s="35">
        <v>2634</v>
      </c>
      <c r="FH39" s="35">
        <v>2328</v>
      </c>
      <c r="FI39" s="35">
        <v>1309</v>
      </c>
      <c r="FJ39" s="35">
        <v>2072</v>
      </c>
      <c r="FK39" s="35">
        <v>4160</v>
      </c>
      <c r="FL39" s="35">
        <v>1430</v>
      </c>
      <c r="FM39" s="35">
        <v>3277</v>
      </c>
      <c r="FN39" s="35">
        <v>1681</v>
      </c>
      <c r="FO39" s="35">
        <v>2076</v>
      </c>
      <c r="FP39" s="35">
        <v>2364</v>
      </c>
      <c r="FQ39" s="35">
        <v>2356</v>
      </c>
      <c r="FR39" s="35">
        <v>630</v>
      </c>
      <c r="FS39" s="35">
        <v>269</v>
      </c>
      <c r="FT39" s="35">
        <v>66</v>
      </c>
      <c r="FU39" s="35">
        <v>63</v>
      </c>
      <c r="FV39" s="35">
        <v>54</v>
      </c>
      <c r="FW39" s="35">
        <v>33</v>
      </c>
      <c r="FX39" s="35">
        <v>71</v>
      </c>
      <c r="FY39" s="35">
        <v>288</v>
      </c>
      <c r="FZ39" s="35">
        <v>154</v>
      </c>
      <c r="GA39" s="35">
        <v>52</v>
      </c>
      <c r="GB39" s="35">
        <v>52</v>
      </c>
      <c r="GC39" s="35">
        <v>170</v>
      </c>
      <c r="GD39" s="35">
        <v>341</v>
      </c>
      <c r="GE39" s="35">
        <v>64</v>
      </c>
      <c r="GF39" s="35">
        <v>189</v>
      </c>
      <c r="GG39" s="35">
        <v>905</v>
      </c>
      <c r="GH39" s="35">
        <v>46</v>
      </c>
      <c r="GI39" s="35">
        <v>83</v>
      </c>
      <c r="GJ39" s="35">
        <v>58</v>
      </c>
      <c r="GK39" s="35">
        <v>63</v>
      </c>
      <c r="GL39" s="35">
        <v>143</v>
      </c>
      <c r="GM39" s="35">
        <v>346</v>
      </c>
      <c r="GN39" s="35">
        <v>112</v>
      </c>
      <c r="GO39" s="35">
        <v>93</v>
      </c>
      <c r="GP39" s="35">
        <v>51</v>
      </c>
      <c r="GQ39" s="35">
        <v>642</v>
      </c>
      <c r="GR39" s="35">
        <v>249</v>
      </c>
      <c r="GS39" s="35">
        <v>46</v>
      </c>
      <c r="GT39" s="35">
        <v>75</v>
      </c>
      <c r="GU39" s="35">
        <v>29</v>
      </c>
      <c r="GV39" s="35">
        <v>32</v>
      </c>
      <c r="GW39" s="35">
        <v>40</v>
      </c>
      <c r="GX39" s="35">
        <v>142</v>
      </c>
      <c r="GY39" s="35">
        <v>414</v>
      </c>
      <c r="GZ39" s="35">
        <v>497</v>
      </c>
      <c r="HA39" s="35">
        <v>185</v>
      </c>
      <c r="HB39" s="35">
        <v>180</v>
      </c>
      <c r="HC39" s="35">
        <v>138</v>
      </c>
      <c r="HD39" s="35">
        <v>3982</v>
      </c>
      <c r="HE39" s="35">
        <v>778</v>
      </c>
      <c r="HF39" s="35">
        <v>1333</v>
      </c>
      <c r="HG39" s="35">
        <v>671</v>
      </c>
      <c r="HH39" s="35">
        <v>1329</v>
      </c>
      <c r="HI39" s="35">
        <v>3160</v>
      </c>
      <c r="HJ39" s="35">
        <v>613</v>
      </c>
      <c r="HK39" s="35">
        <v>54</v>
      </c>
      <c r="HL39" s="35">
        <v>268</v>
      </c>
      <c r="HM39" s="35">
        <v>91</v>
      </c>
      <c r="HN39" s="35">
        <v>223</v>
      </c>
      <c r="HO39" s="35">
        <v>259</v>
      </c>
      <c r="HP39" s="35">
        <v>567</v>
      </c>
      <c r="HQ39" s="35">
        <v>2419</v>
      </c>
      <c r="HR39" s="35">
        <v>17826</v>
      </c>
      <c r="HS39" s="35">
        <v>331</v>
      </c>
      <c r="HT39" s="35">
        <v>33</v>
      </c>
      <c r="HU39" s="35">
        <v>529</v>
      </c>
      <c r="HV39" s="35">
        <v>670</v>
      </c>
      <c r="HW39" s="35">
        <v>132</v>
      </c>
      <c r="HX39" s="35">
        <v>1904</v>
      </c>
      <c r="HY39" s="35">
        <v>449</v>
      </c>
      <c r="HZ39" s="29">
        <v>1833</v>
      </c>
      <c r="IA39" s="29">
        <v>1465</v>
      </c>
      <c r="IB39" s="29">
        <v>1468</v>
      </c>
      <c r="IC39" s="29">
        <v>2078</v>
      </c>
      <c r="ID39" s="29">
        <v>820</v>
      </c>
      <c r="IE39" s="29">
        <v>371</v>
      </c>
      <c r="IF39" s="29">
        <v>1510</v>
      </c>
      <c r="IG39" s="29">
        <v>528</v>
      </c>
      <c r="IH39" s="29">
        <v>1521</v>
      </c>
      <c r="II39" s="29">
        <v>425</v>
      </c>
      <c r="IJ39" s="29">
        <v>761</v>
      </c>
      <c r="IK39" s="29">
        <v>778</v>
      </c>
      <c r="IL39" s="29">
        <v>530</v>
      </c>
      <c r="IM39" s="29">
        <v>1823</v>
      </c>
      <c r="IN39" s="29">
        <v>41</v>
      </c>
      <c r="IO39" s="29">
        <v>41</v>
      </c>
      <c r="IP39" s="29">
        <v>260</v>
      </c>
      <c r="IQ39" s="29">
        <v>16</v>
      </c>
      <c r="IR39" s="29">
        <v>28</v>
      </c>
      <c r="IS39" s="29">
        <v>259</v>
      </c>
      <c r="IT39" s="29">
        <v>202</v>
      </c>
      <c r="IU39" s="29">
        <v>1545</v>
      </c>
      <c r="IV39" s="29">
        <v>1479</v>
      </c>
      <c r="IW39" s="29">
        <v>1253</v>
      </c>
      <c r="IX39" s="29">
        <v>973</v>
      </c>
      <c r="IY39" s="29">
        <v>871</v>
      </c>
      <c r="IZ39" s="29">
        <v>157</v>
      </c>
      <c r="JA39" s="29">
        <v>25</v>
      </c>
      <c r="JB39" s="29">
        <v>149</v>
      </c>
      <c r="JC39" s="29">
        <v>1043</v>
      </c>
      <c r="JD39" s="29">
        <v>723</v>
      </c>
      <c r="JE39" s="29">
        <v>92</v>
      </c>
      <c r="JF39" s="29">
        <v>249</v>
      </c>
      <c r="JG39" s="29">
        <v>615</v>
      </c>
      <c r="JH39" s="29">
        <v>460</v>
      </c>
      <c r="JI39" s="29">
        <v>113</v>
      </c>
      <c r="JJ39" s="29">
        <v>59</v>
      </c>
      <c r="JK39" s="29">
        <v>59</v>
      </c>
      <c r="JL39" s="29">
        <v>14</v>
      </c>
      <c r="JM39" s="29">
        <v>2131</v>
      </c>
      <c r="JN39" s="29">
        <v>2167</v>
      </c>
      <c r="JO39" s="29">
        <v>3145</v>
      </c>
      <c r="JP39" s="29">
        <v>1238</v>
      </c>
      <c r="JQ39" s="29">
        <v>2468</v>
      </c>
      <c r="JR39" s="29">
        <v>2354</v>
      </c>
      <c r="JS39" s="29">
        <v>3717</v>
      </c>
      <c r="JT39" s="29">
        <v>4479</v>
      </c>
      <c r="JU39" s="29">
        <v>115</v>
      </c>
      <c r="JV39" s="29">
        <v>149</v>
      </c>
      <c r="JW39" s="29">
        <v>59</v>
      </c>
      <c r="JX39" s="29">
        <v>545</v>
      </c>
      <c r="JY39" s="29">
        <v>152</v>
      </c>
      <c r="JZ39" s="29">
        <v>11</v>
      </c>
      <c r="KA39" s="29">
        <v>286</v>
      </c>
      <c r="KB39" s="29">
        <v>45</v>
      </c>
      <c r="KC39" s="29">
        <v>87</v>
      </c>
      <c r="KD39" s="29">
        <v>35</v>
      </c>
      <c r="KE39" s="29">
        <v>636</v>
      </c>
      <c r="KF39" s="29">
        <v>210</v>
      </c>
      <c r="KG39" s="29">
        <v>442</v>
      </c>
      <c r="KH39" s="29">
        <v>1038</v>
      </c>
      <c r="KI39" s="29">
        <v>941</v>
      </c>
      <c r="KJ39" s="29">
        <v>1943</v>
      </c>
      <c r="KK39" s="29">
        <v>590</v>
      </c>
      <c r="KL39" s="29">
        <v>763</v>
      </c>
      <c r="KM39" s="29">
        <v>619</v>
      </c>
      <c r="KN39" s="29">
        <v>1661</v>
      </c>
      <c r="KO39" s="29">
        <v>687</v>
      </c>
      <c r="KP39" s="29">
        <v>1092</v>
      </c>
      <c r="KQ39" s="29">
        <v>471</v>
      </c>
      <c r="KR39" s="29">
        <v>39</v>
      </c>
      <c r="KS39" s="29">
        <v>396</v>
      </c>
      <c r="KT39" s="29">
        <v>73</v>
      </c>
      <c r="KU39" s="29">
        <v>201</v>
      </c>
      <c r="KV39" s="29">
        <v>266</v>
      </c>
      <c r="KW39" s="29">
        <v>366</v>
      </c>
      <c r="KX39" s="29">
        <v>687</v>
      </c>
      <c r="KY39" s="29">
        <v>499</v>
      </c>
      <c r="KZ39" s="29">
        <v>12838</v>
      </c>
      <c r="LA39" s="29">
        <v>12838</v>
      </c>
      <c r="LB39" s="29">
        <v>838</v>
      </c>
      <c r="LC39" s="29">
        <v>10</v>
      </c>
      <c r="LD39" s="29">
        <v>261</v>
      </c>
      <c r="LE39" s="29">
        <v>15</v>
      </c>
      <c r="LF39" s="29">
        <v>931</v>
      </c>
      <c r="LG39" s="29">
        <v>56</v>
      </c>
      <c r="LH39" s="29">
        <v>571</v>
      </c>
      <c r="LI39" s="29">
        <v>3635</v>
      </c>
      <c r="LJ39" s="29">
        <v>15026</v>
      </c>
      <c r="LK39" s="29">
        <v>454</v>
      </c>
      <c r="LL39" s="29">
        <v>5202</v>
      </c>
      <c r="LM39" s="29">
        <v>587</v>
      </c>
      <c r="LN39" s="29">
        <v>339</v>
      </c>
      <c r="LO39" s="29">
        <v>800</v>
      </c>
      <c r="LP39" s="29">
        <v>434</v>
      </c>
      <c r="LQ39" s="29">
        <v>302</v>
      </c>
      <c r="LR39" s="29">
        <v>415</v>
      </c>
      <c r="LS39" s="29">
        <v>175</v>
      </c>
      <c r="LT39" s="29">
        <v>2315</v>
      </c>
      <c r="LU39" s="29">
        <v>2190</v>
      </c>
      <c r="LV39" s="29">
        <v>799</v>
      </c>
      <c r="LW39" s="29">
        <v>2362</v>
      </c>
      <c r="LX39" s="29">
        <v>684</v>
      </c>
      <c r="LY39" s="29">
        <v>775</v>
      </c>
      <c r="LZ39" s="29">
        <v>1496</v>
      </c>
      <c r="MA39" s="29">
        <v>843</v>
      </c>
      <c r="MB39" s="29">
        <v>1092</v>
      </c>
      <c r="MC39" s="29">
        <v>150</v>
      </c>
      <c r="MD39" s="29">
        <v>17</v>
      </c>
      <c r="ME39" s="29">
        <v>169</v>
      </c>
      <c r="MF39" s="29">
        <v>104</v>
      </c>
      <c r="MG39" s="29">
        <v>2064</v>
      </c>
      <c r="MH39" s="29">
        <v>82</v>
      </c>
      <c r="MI39" s="29">
        <v>990</v>
      </c>
      <c r="MJ39" s="29">
        <v>1758</v>
      </c>
      <c r="MK39" s="29">
        <v>1904</v>
      </c>
      <c r="ML39" s="29">
        <v>1582</v>
      </c>
      <c r="MM39" s="29">
        <v>25</v>
      </c>
      <c r="MN39" s="29">
        <v>59</v>
      </c>
      <c r="MO39" s="29">
        <v>1151</v>
      </c>
      <c r="MP39" s="29">
        <v>23</v>
      </c>
      <c r="MQ39" s="29">
        <v>68</v>
      </c>
      <c r="MR39" s="29">
        <v>1519</v>
      </c>
      <c r="MS39" s="29">
        <v>1782</v>
      </c>
      <c r="MT39" s="29">
        <v>99</v>
      </c>
      <c r="MU39" s="29">
        <v>95</v>
      </c>
      <c r="MV39" s="29">
        <v>639</v>
      </c>
      <c r="MW39" s="29">
        <v>76</v>
      </c>
      <c r="MX39" s="29">
        <v>13</v>
      </c>
      <c r="MY39" s="29">
        <v>379</v>
      </c>
      <c r="MZ39" s="29">
        <v>1107</v>
      </c>
      <c r="NA39" s="29">
        <v>1283</v>
      </c>
      <c r="NB39" s="29">
        <v>121</v>
      </c>
      <c r="NC39" s="29">
        <v>742</v>
      </c>
      <c r="ND39" s="29">
        <v>25</v>
      </c>
      <c r="NE39" s="29">
        <v>2865</v>
      </c>
      <c r="NF39" s="29">
        <v>866</v>
      </c>
      <c r="NG39" s="29">
        <v>1928</v>
      </c>
      <c r="NH39" s="29">
        <v>10</v>
      </c>
      <c r="NI39" s="29">
        <v>37</v>
      </c>
      <c r="NJ39" s="29">
        <v>1130</v>
      </c>
      <c r="NK39" s="29">
        <v>2386</v>
      </c>
      <c r="NL39" s="29">
        <v>39</v>
      </c>
      <c r="NM39" s="29">
        <v>2310</v>
      </c>
      <c r="NN39" s="29">
        <v>1460</v>
      </c>
      <c r="NO39" s="29">
        <v>748</v>
      </c>
      <c r="NP39" s="29">
        <v>426</v>
      </c>
      <c r="NQ39" s="29">
        <v>43</v>
      </c>
      <c r="NR39" s="29">
        <v>96</v>
      </c>
    </row>
    <row r="40" spans="1:382" s="14" customFormat="1" ht="12.75" customHeight="1">
      <c r="A40" s="9"/>
      <c r="B40" s="12"/>
      <c r="C40" s="28" t="s">
        <v>947</v>
      </c>
      <c r="D40" s="28"/>
      <c r="E40" s="28" t="s">
        <v>948</v>
      </c>
      <c r="F40" s="28" t="s">
        <v>949</v>
      </c>
      <c r="G40" s="28" t="s">
        <v>950</v>
      </c>
      <c r="H40" s="28" t="s">
        <v>951</v>
      </c>
      <c r="I40" s="28" t="s">
        <v>952</v>
      </c>
      <c r="J40" s="28" t="s">
        <v>953</v>
      </c>
      <c r="K40" s="28" t="s">
        <v>954</v>
      </c>
      <c r="L40" s="28" t="s">
        <v>955</v>
      </c>
      <c r="M40" s="28" t="s">
        <v>956</v>
      </c>
      <c r="N40" s="28" t="s">
        <v>957</v>
      </c>
      <c r="O40" s="28" t="s">
        <v>958</v>
      </c>
      <c r="P40" s="28" t="s">
        <v>959</v>
      </c>
      <c r="Q40" s="28" t="s">
        <v>960</v>
      </c>
      <c r="R40" s="28" t="s">
        <v>961</v>
      </c>
      <c r="S40" s="28" t="s">
        <v>962</v>
      </c>
      <c r="T40" s="28" t="s">
        <v>963</v>
      </c>
      <c r="U40" s="28" t="s">
        <v>964</v>
      </c>
      <c r="V40" s="28" t="s">
        <v>965</v>
      </c>
      <c r="W40" s="28" t="s">
        <v>966</v>
      </c>
      <c r="X40" s="28" t="s">
        <v>967</v>
      </c>
      <c r="Y40" s="28" t="s">
        <v>968</v>
      </c>
      <c r="Z40" s="28" t="s">
        <v>969</v>
      </c>
      <c r="AA40" s="28" t="s">
        <v>970</v>
      </c>
      <c r="AB40" s="28" t="s">
        <v>971</v>
      </c>
      <c r="AC40" s="28" t="s">
        <v>972</v>
      </c>
      <c r="AD40" s="28" t="s">
        <v>973</v>
      </c>
      <c r="AE40" s="28" t="s">
        <v>974</v>
      </c>
      <c r="AF40" s="28" t="s">
        <v>975</v>
      </c>
      <c r="AG40" s="28" t="s">
        <v>976</v>
      </c>
      <c r="AH40" s="28" t="s">
        <v>977</v>
      </c>
      <c r="AI40" s="28" t="s">
        <v>978</v>
      </c>
      <c r="AJ40" s="28" t="s">
        <v>979</v>
      </c>
      <c r="AK40" s="28" t="s">
        <v>980</v>
      </c>
      <c r="AL40" s="28" t="s">
        <v>981</v>
      </c>
      <c r="AM40" s="28" t="s">
        <v>982</v>
      </c>
      <c r="AN40" s="28" t="s">
        <v>983</v>
      </c>
      <c r="AO40" s="28" t="s">
        <v>984</v>
      </c>
      <c r="AP40" s="28" t="s">
        <v>985</v>
      </c>
      <c r="AQ40" s="28" t="s">
        <v>986</v>
      </c>
      <c r="AR40" s="28" t="s">
        <v>987</v>
      </c>
      <c r="AS40" s="28" t="s">
        <v>988</v>
      </c>
      <c r="AT40" s="28" t="s">
        <v>989</v>
      </c>
      <c r="AU40" s="28" t="s">
        <v>990</v>
      </c>
      <c r="AV40" s="28" t="s">
        <v>991</v>
      </c>
      <c r="AW40" s="28" t="s">
        <v>992</v>
      </c>
      <c r="AX40" s="28" t="s">
        <v>993</v>
      </c>
      <c r="AY40" s="28" t="s">
        <v>994</v>
      </c>
      <c r="AZ40" s="28" t="s">
        <v>557</v>
      </c>
      <c r="BA40" s="28" t="s">
        <v>995</v>
      </c>
      <c r="BB40" s="28" t="s">
        <v>996</v>
      </c>
      <c r="BC40" s="28" t="s">
        <v>997</v>
      </c>
      <c r="BD40" s="28" t="s">
        <v>998</v>
      </c>
      <c r="BE40" s="28" t="s">
        <v>999</v>
      </c>
      <c r="BF40" s="28" t="s">
        <v>1000</v>
      </c>
      <c r="BG40" s="28" t="s">
        <v>1001</v>
      </c>
      <c r="BH40" s="28" t="s">
        <v>1002</v>
      </c>
      <c r="BI40" s="28" t="s">
        <v>1003</v>
      </c>
      <c r="BJ40" s="28" t="s">
        <v>1004</v>
      </c>
      <c r="BK40" s="28" t="s">
        <v>1005</v>
      </c>
      <c r="BL40" s="28" t="s">
        <v>1006</v>
      </c>
      <c r="BM40" s="28" t="s">
        <v>1007</v>
      </c>
      <c r="BN40" s="28" t="s">
        <v>935</v>
      </c>
      <c r="BO40" s="28" t="s">
        <v>1008</v>
      </c>
      <c r="BP40" s="28" t="s">
        <v>1009</v>
      </c>
      <c r="BQ40" s="28" t="s">
        <v>1010</v>
      </c>
      <c r="BR40" s="28" t="s">
        <v>1011</v>
      </c>
      <c r="BS40" s="28" t="s">
        <v>1012</v>
      </c>
      <c r="BT40" s="28" t="s">
        <v>1013</v>
      </c>
      <c r="BU40" s="28" t="s">
        <v>1014</v>
      </c>
      <c r="BV40" s="28" t="s">
        <v>1015</v>
      </c>
      <c r="BW40" s="28" t="s">
        <v>1016</v>
      </c>
      <c r="BX40" s="28" t="s">
        <v>1017</v>
      </c>
      <c r="BY40" s="28" t="s">
        <v>1018</v>
      </c>
      <c r="BZ40" s="28" t="s">
        <v>836</v>
      </c>
      <c r="CA40" s="28" t="s">
        <v>1019</v>
      </c>
      <c r="CB40" s="28" t="s">
        <v>782</v>
      </c>
      <c r="CC40" s="28" t="s">
        <v>1020</v>
      </c>
      <c r="CD40" s="28" t="s">
        <v>1021</v>
      </c>
      <c r="CE40" s="28" t="s">
        <v>1022</v>
      </c>
      <c r="CF40" s="28" t="s">
        <v>1023</v>
      </c>
      <c r="CG40" s="28" t="s">
        <v>1024</v>
      </c>
      <c r="CH40" s="28" t="s">
        <v>1025</v>
      </c>
      <c r="CI40" s="28" t="s">
        <v>1026</v>
      </c>
      <c r="CJ40" s="28" t="s">
        <v>1027</v>
      </c>
      <c r="CK40" s="28" t="s">
        <v>1028</v>
      </c>
      <c r="CL40" s="28" t="s">
        <v>1029</v>
      </c>
      <c r="CM40" s="28" t="s">
        <v>1030</v>
      </c>
      <c r="CN40" s="28" t="s">
        <v>1031</v>
      </c>
      <c r="CO40" s="28" t="s">
        <v>1032</v>
      </c>
      <c r="CP40" s="28" t="s">
        <v>1033</v>
      </c>
      <c r="CQ40" s="28" t="s">
        <v>1034</v>
      </c>
      <c r="CR40" s="28" t="s">
        <v>1035</v>
      </c>
      <c r="CS40" s="28" t="s">
        <v>1036</v>
      </c>
      <c r="CT40" s="28" t="s">
        <v>1037</v>
      </c>
      <c r="CU40" s="28" t="s">
        <v>1038</v>
      </c>
      <c r="CV40" s="28" t="s">
        <v>1039</v>
      </c>
      <c r="CW40" s="28" t="s">
        <v>1040</v>
      </c>
      <c r="CX40" s="28" t="s">
        <v>1041</v>
      </c>
      <c r="CY40" s="28" t="s">
        <v>1042</v>
      </c>
      <c r="CZ40" s="28" t="s">
        <v>1043</v>
      </c>
      <c r="DA40" s="28" t="s">
        <v>1044</v>
      </c>
      <c r="DB40" s="28" t="s">
        <v>1045</v>
      </c>
      <c r="DC40" s="28" t="s">
        <v>1046</v>
      </c>
      <c r="DD40" s="28" t="s">
        <v>1047</v>
      </c>
      <c r="DE40" s="28" t="s">
        <v>1048</v>
      </c>
      <c r="DF40" s="28" t="s">
        <v>1049</v>
      </c>
      <c r="DG40" s="28" t="s">
        <v>1050</v>
      </c>
      <c r="DH40" s="28" t="s">
        <v>1051</v>
      </c>
      <c r="DI40" s="28" t="s">
        <v>1052</v>
      </c>
      <c r="DJ40" s="28" t="s">
        <v>1053</v>
      </c>
      <c r="DK40" s="28" t="s">
        <v>1054</v>
      </c>
      <c r="DL40" s="28" t="s">
        <v>1055</v>
      </c>
      <c r="DM40" s="28" t="s">
        <v>1056</v>
      </c>
      <c r="DN40" s="28" t="s">
        <v>1057</v>
      </c>
      <c r="DO40" s="28" t="s">
        <v>1058</v>
      </c>
      <c r="DP40" s="28" t="s">
        <v>1059</v>
      </c>
      <c r="DQ40" s="28" t="s">
        <v>1060</v>
      </c>
      <c r="DR40" s="28" t="s">
        <v>1061</v>
      </c>
      <c r="DS40" s="28" t="s">
        <v>1062</v>
      </c>
      <c r="DT40" s="28" t="s">
        <v>1063</v>
      </c>
      <c r="DU40" s="28" t="s">
        <v>1064</v>
      </c>
      <c r="DV40" s="28" t="s">
        <v>1065</v>
      </c>
      <c r="DW40" s="28" t="s">
        <v>1066</v>
      </c>
      <c r="DX40" s="28" t="s">
        <v>1067</v>
      </c>
      <c r="DY40" s="28" t="s">
        <v>1068</v>
      </c>
      <c r="DZ40" s="28" t="s">
        <v>1069</v>
      </c>
      <c r="EA40" s="28" t="s">
        <v>1070</v>
      </c>
      <c r="EB40" s="28" t="s">
        <v>1071</v>
      </c>
      <c r="EC40" s="28" t="s">
        <v>1072</v>
      </c>
      <c r="ED40" s="28" t="s">
        <v>1073</v>
      </c>
      <c r="EE40" s="28" t="s">
        <v>1074</v>
      </c>
      <c r="EF40" s="28" t="s">
        <v>1075</v>
      </c>
      <c r="EG40" s="28" t="s">
        <v>1076</v>
      </c>
      <c r="EH40" s="28" t="s">
        <v>1077</v>
      </c>
      <c r="EI40" s="28" t="s">
        <v>1078</v>
      </c>
      <c r="EJ40" s="28" t="s">
        <v>1079</v>
      </c>
      <c r="EK40" s="28" t="s">
        <v>1080</v>
      </c>
      <c r="EL40" s="28" t="s">
        <v>1081</v>
      </c>
      <c r="EM40" s="28" t="s">
        <v>1082</v>
      </c>
      <c r="EN40" s="28" t="s">
        <v>1083</v>
      </c>
      <c r="EO40" s="28" t="s">
        <v>1084</v>
      </c>
      <c r="EP40" s="28" t="s">
        <v>1085</v>
      </c>
      <c r="EQ40" s="28" t="s">
        <v>1086</v>
      </c>
      <c r="ER40" s="28" t="s">
        <v>1087</v>
      </c>
      <c r="ES40" s="28" t="s">
        <v>1088</v>
      </c>
      <c r="ET40" s="28" t="s">
        <v>1016</v>
      </c>
      <c r="EU40" s="28" t="s">
        <v>1089</v>
      </c>
      <c r="EV40" s="28" t="s">
        <v>1090</v>
      </c>
      <c r="EW40" s="28" t="s">
        <v>1091</v>
      </c>
      <c r="EX40" s="28" t="s">
        <v>1092</v>
      </c>
      <c r="EY40" s="28" t="s">
        <v>1093</v>
      </c>
      <c r="EZ40" s="28" t="s">
        <v>1094</v>
      </c>
      <c r="FA40" s="28" t="s">
        <v>1095</v>
      </c>
      <c r="FB40" s="28" t="s">
        <v>1096</v>
      </c>
      <c r="FC40" s="28" t="s">
        <v>1097</v>
      </c>
      <c r="FD40" s="28" t="s">
        <v>1098</v>
      </c>
      <c r="FE40" s="28" t="s">
        <v>1099</v>
      </c>
      <c r="FF40" s="28" t="s">
        <v>1100</v>
      </c>
      <c r="FG40" s="28" t="s">
        <v>1101</v>
      </c>
      <c r="FH40" s="28" t="s">
        <v>1102</v>
      </c>
      <c r="FI40" s="28" t="s">
        <v>1103</v>
      </c>
      <c r="FJ40" s="28" t="s">
        <v>1104</v>
      </c>
      <c r="FK40" s="28" t="s">
        <v>1105</v>
      </c>
      <c r="FL40" s="28" t="s">
        <v>1106</v>
      </c>
      <c r="FM40" s="28" t="s">
        <v>1107</v>
      </c>
      <c r="FN40" s="28" t="s">
        <v>1108</v>
      </c>
      <c r="FO40" s="28" t="s">
        <v>1109</v>
      </c>
      <c r="FP40" s="28" t="s">
        <v>1110</v>
      </c>
      <c r="FQ40" s="28" t="s">
        <v>987</v>
      </c>
      <c r="FR40" s="28" t="s">
        <v>1111</v>
      </c>
      <c r="FS40" s="28" t="s">
        <v>1112</v>
      </c>
      <c r="FT40" s="28" t="s">
        <v>1113</v>
      </c>
      <c r="FU40" s="28" t="s">
        <v>1114</v>
      </c>
      <c r="FV40" s="28" t="s">
        <v>1115</v>
      </c>
      <c r="FW40" s="28" t="s">
        <v>1016</v>
      </c>
      <c r="FX40" s="28" t="s">
        <v>1116</v>
      </c>
      <c r="FY40" s="28" t="s">
        <v>1117</v>
      </c>
      <c r="FZ40" s="28" t="s">
        <v>1118</v>
      </c>
      <c r="GA40" s="28" t="s">
        <v>1119</v>
      </c>
      <c r="GB40" s="28" t="s">
        <v>1120</v>
      </c>
      <c r="GC40" s="28" t="s">
        <v>1121</v>
      </c>
      <c r="GD40" s="28" t="s">
        <v>1122</v>
      </c>
      <c r="GE40" s="28" t="s">
        <v>1123</v>
      </c>
      <c r="GF40" s="28" t="s">
        <v>1124</v>
      </c>
      <c r="GG40" s="28" t="s">
        <v>1125</v>
      </c>
      <c r="GH40" s="28" t="s">
        <v>1126</v>
      </c>
      <c r="GI40" s="28" t="s">
        <v>1114</v>
      </c>
      <c r="GJ40" s="28" t="s">
        <v>1127</v>
      </c>
      <c r="GK40" s="28" t="s">
        <v>1128</v>
      </c>
      <c r="GL40" s="28" t="s">
        <v>1129</v>
      </c>
      <c r="GM40" s="28" t="s">
        <v>1130</v>
      </c>
      <c r="GN40" s="28" t="s">
        <v>1131</v>
      </c>
      <c r="GO40" s="28" t="s">
        <v>1132</v>
      </c>
      <c r="GP40" s="28" t="s">
        <v>1133</v>
      </c>
      <c r="GQ40" s="28" t="s">
        <v>1134</v>
      </c>
      <c r="GR40" s="28" t="s">
        <v>1135</v>
      </c>
      <c r="GS40" s="28" t="s">
        <v>1136</v>
      </c>
      <c r="GT40" s="28" t="s">
        <v>1137</v>
      </c>
      <c r="GU40" s="28" t="s">
        <v>1138</v>
      </c>
      <c r="GV40" s="28" t="s">
        <v>1139</v>
      </c>
      <c r="GW40" s="28" t="s">
        <v>1140</v>
      </c>
      <c r="GX40" s="28" t="s">
        <v>1141</v>
      </c>
      <c r="GY40" s="28" t="s">
        <v>1142</v>
      </c>
      <c r="GZ40" s="28" t="s">
        <v>1143</v>
      </c>
      <c r="HA40" s="28" t="s">
        <v>1144</v>
      </c>
      <c r="HB40" s="28" t="s">
        <v>1145</v>
      </c>
      <c r="HC40" s="28" t="s">
        <v>1146</v>
      </c>
      <c r="HD40" s="28" t="s">
        <v>1147</v>
      </c>
      <c r="HE40" s="28" t="s">
        <v>1148</v>
      </c>
      <c r="HF40" s="28" t="s">
        <v>1149</v>
      </c>
      <c r="HG40" s="28" t="s">
        <v>1150</v>
      </c>
      <c r="HH40" s="28" t="s">
        <v>1151</v>
      </c>
      <c r="HI40" s="28" t="s">
        <v>1152</v>
      </c>
      <c r="HJ40" s="28" t="s">
        <v>1153</v>
      </c>
      <c r="HK40" s="28" t="s">
        <v>1154</v>
      </c>
      <c r="HL40" s="28" t="s">
        <v>1155</v>
      </c>
      <c r="HM40" s="28" t="s">
        <v>1107</v>
      </c>
      <c r="HN40" s="28" t="s">
        <v>1156</v>
      </c>
      <c r="HO40" s="28" t="s">
        <v>1157</v>
      </c>
      <c r="HP40" s="28" t="s">
        <v>1158</v>
      </c>
      <c r="HQ40" s="28" t="s">
        <v>1159</v>
      </c>
      <c r="HR40" s="28" t="s">
        <v>1160</v>
      </c>
      <c r="HS40" s="28" t="s">
        <v>1161</v>
      </c>
      <c r="HT40" s="28" t="s">
        <v>1162</v>
      </c>
      <c r="HU40" s="28" t="s">
        <v>1163</v>
      </c>
      <c r="HV40" s="28" t="s">
        <v>1164</v>
      </c>
      <c r="HW40" s="28" t="s">
        <v>1165</v>
      </c>
      <c r="HX40" s="28" t="s">
        <v>1166</v>
      </c>
      <c r="HY40" s="28" t="s">
        <v>1167</v>
      </c>
      <c r="HZ40" s="16" t="s">
        <v>1598</v>
      </c>
      <c r="IA40" s="16" t="s">
        <v>1599</v>
      </c>
      <c r="IB40" s="16" t="s">
        <v>1600</v>
      </c>
      <c r="IC40" s="16" t="s">
        <v>1601</v>
      </c>
      <c r="ID40" s="16" t="s">
        <v>1602</v>
      </c>
      <c r="IE40" s="16" t="s">
        <v>1603</v>
      </c>
      <c r="IF40" s="16" t="s">
        <v>1604</v>
      </c>
      <c r="IG40" s="16" t="s">
        <v>1605</v>
      </c>
      <c r="IH40" s="16" t="s">
        <v>1606</v>
      </c>
      <c r="II40" s="16" t="s">
        <v>1607</v>
      </c>
      <c r="IJ40" s="16" t="s">
        <v>1608</v>
      </c>
      <c r="IK40" s="16" t="s">
        <v>1609</v>
      </c>
      <c r="IL40" s="16" t="s">
        <v>1610</v>
      </c>
      <c r="IM40" s="16" t="s">
        <v>1611</v>
      </c>
      <c r="IN40" s="16" t="s">
        <v>1612</v>
      </c>
      <c r="IO40" s="16" t="s">
        <v>1613</v>
      </c>
      <c r="IP40" s="16" t="s">
        <v>1614</v>
      </c>
      <c r="IQ40" s="16" t="s">
        <v>1615</v>
      </c>
      <c r="IR40" s="16" t="s">
        <v>1591</v>
      </c>
      <c r="IS40" s="16" t="s">
        <v>1616</v>
      </c>
      <c r="IT40" s="16" t="s">
        <v>1617</v>
      </c>
      <c r="IU40" s="16" t="s">
        <v>1024</v>
      </c>
      <c r="IV40" s="16" t="s">
        <v>1618</v>
      </c>
      <c r="IW40" s="16" t="s">
        <v>1619</v>
      </c>
      <c r="IX40" s="16" t="s">
        <v>1620</v>
      </c>
      <c r="IY40" s="16" t="s">
        <v>1621</v>
      </c>
      <c r="IZ40" s="16" t="s">
        <v>1622</v>
      </c>
      <c r="JA40" s="16" t="s">
        <v>1623</v>
      </c>
      <c r="JB40" s="16" t="s">
        <v>1624</v>
      </c>
      <c r="JC40" s="16" t="s">
        <v>1625</v>
      </c>
      <c r="JD40" s="16" t="s">
        <v>1626</v>
      </c>
      <c r="JE40" s="16" t="s">
        <v>1016</v>
      </c>
      <c r="JF40" s="16" t="s">
        <v>1627</v>
      </c>
      <c r="JG40" s="16" t="s">
        <v>1628</v>
      </c>
      <c r="JH40" s="16" t="s">
        <v>1629</v>
      </c>
      <c r="JI40" s="16" t="s">
        <v>1630</v>
      </c>
      <c r="JJ40" s="16" t="s">
        <v>1631</v>
      </c>
      <c r="JK40" s="16" t="s">
        <v>1016</v>
      </c>
      <c r="JL40" s="16" t="s">
        <v>997</v>
      </c>
      <c r="JM40" s="16" t="s">
        <v>1632</v>
      </c>
      <c r="JN40" s="16" t="s">
        <v>1633</v>
      </c>
      <c r="JO40" s="16" t="s">
        <v>1634</v>
      </c>
      <c r="JP40" s="16" t="s">
        <v>1635</v>
      </c>
      <c r="JQ40" s="16" t="s">
        <v>1636</v>
      </c>
      <c r="JR40" s="16" t="s">
        <v>1637</v>
      </c>
      <c r="JS40" s="16" t="s">
        <v>1638</v>
      </c>
      <c r="JT40" s="16" t="s">
        <v>1639</v>
      </c>
      <c r="JU40" s="16" t="s">
        <v>1640</v>
      </c>
      <c r="JV40" s="16" t="s">
        <v>1641</v>
      </c>
      <c r="JW40" s="16" t="s">
        <v>1642</v>
      </c>
      <c r="JX40" s="16" t="s">
        <v>1643</v>
      </c>
      <c r="JY40" s="16" t="s">
        <v>1644</v>
      </c>
      <c r="JZ40" s="16" t="s">
        <v>1645</v>
      </c>
      <c r="KA40" s="16" t="s">
        <v>1573</v>
      </c>
      <c r="KB40" s="16" t="s">
        <v>1646</v>
      </c>
      <c r="KC40" s="16" t="s">
        <v>1647</v>
      </c>
      <c r="KD40" s="16" t="s">
        <v>1648</v>
      </c>
      <c r="KE40" s="16" t="s">
        <v>1649</v>
      </c>
      <c r="KF40" s="16" t="s">
        <v>1650</v>
      </c>
      <c r="KG40" s="16" t="s">
        <v>1651</v>
      </c>
      <c r="KH40" s="16" t="s">
        <v>1652</v>
      </c>
      <c r="KI40" s="16" t="s">
        <v>1653</v>
      </c>
      <c r="KJ40" s="16" t="s">
        <v>1654</v>
      </c>
      <c r="KK40" s="16" t="s">
        <v>1655</v>
      </c>
      <c r="KL40" s="16" t="s">
        <v>1656</v>
      </c>
      <c r="KM40" s="16" t="s">
        <v>1657</v>
      </c>
      <c r="KN40" s="16" t="s">
        <v>1658</v>
      </c>
      <c r="KO40" s="16" t="s">
        <v>1659</v>
      </c>
      <c r="KP40" s="16" t="s">
        <v>1660</v>
      </c>
      <c r="KQ40" s="16" t="s">
        <v>1661</v>
      </c>
      <c r="KR40" s="16" t="s">
        <v>1662</v>
      </c>
      <c r="KS40" s="16" t="s">
        <v>1663</v>
      </c>
      <c r="KT40" s="16" t="s">
        <v>796</v>
      </c>
      <c r="KU40" s="16" t="s">
        <v>1664</v>
      </c>
      <c r="KV40" s="16" t="s">
        <v>1157</v>
      </c>
      <c r="KW40" s="16" t="s">
        <v>1665</v>
      </c>
      <c r="KX40" s="16" t="s">
        <v>1666</v>
      </c>
      <c r="KY40" s="16" t="s">
        <v>1023</v>
      </c>
      <c r="KZ40" s="16" t="s">
        <v>1667</v>
      </c>
      <c r="LA40" s="16" t="s">
        <v>1668</v>
      </c>
      <c r="LB40" s="16" t="s">
        <v>1669</v>
      </c>
      <c r="LC40" s="16" t="s">
        <v>1670</v>
      </c>
      <c r="LD40" s="16" t="s">
        <v>1671</v>
      </c>
      <c r="LE40" s="16" t="s">
        <v>1672</v>
      </c>
      <c r="LF40" s="16" t="s">
        <v>1673</v>
      </c>
      <c r="LG40" s="16" t="s">
        <v>1026</v>
      </c>
      <c r="LH40" s="16" t="s">
        <v>1674</v>
      </c>
      <c r="LI40" s="16" t="s">
        <v>1675</v>
      </c>
      <c r="LJ40" s="16" t="s">
        <v>1676</v>
      </c>
      <c r="LK40" s="16" t="s">
        <v>1677</v>
      </c>
      <c r="LL40" s="16" t="s">
        <v>1678</v>
      </c>
      <c r="LM40" s="16" t="s">
        <v>1679</v>
      </c>
      <c r="LN40" s="16" t="s">
        <v>1680</v>
      </c>
      <c r="LO40" s="16" t="s">
        <v>1681</v>
      </c>
      <c r="LP40" s="16" t="s">
        <v>1682</v>
      </c>
      <c r="LQ40" s="16" t="s">
        <v>1683</v>
      </c>
      <c r="LR40" s="16" t="s">
        <v>1684</v>
      </c>
      <c r="LS40" s="16" t="s">
        <v>1685</v>
      </c>
      <c r="LT40" s="16" t="s">
        <v>1686</v>
      </c>
      <c r="LU40" s="16" t="s">
        <v>1687</v>
      </c>
      <c r="LV40" s="16" t="s">
        <v>1688</v>
      </c>
      <c r="LW40" s="16" t="s">
        <v>1689</v>
      </c>
      <c r="LX40" s="16" t="s">
        <v>1690</v>
      </c>
      <c r="LY40" s="16" t="s">
        <v>1691</v>
      </c>
      <c r="LZ40" s="16" t="s">
        <v>1692</v>
      </c>
      <c r="MA40" s="16" t="s">
        <v>1693</v>
      </c>
      <c r="MB40" s="16" t="s">
        <v>1694</v>
      </c>
      <c r="MC40" s="16" t="s">
        <v>1518</v>
      </c>
      <c r="MD40" s="16" t="s">
        <v>1695</v>
      </c>
      <c r="ME40" s="16" t="s">
        <v>1696</v>
      </c>
      <c r="MF40" s="16" t="s">
        <v>1697</v>
      </c>
      <c r="MG40" s="16" t="s">
        <v>1698</v>
      </c>
      <c r="MH40" s="16" t="s">
        <v>1699</v>
      </c>
      <c r="MI40" s="16" t="s">
        <v>1700</v>
      </c>
      <c r="MJ40" s="16" t="s">
        <v>1102</v>
      </c>
      <c r="MK40" s="16" t="s">
        <v>1701</v>
      </c>
      <c r="ML40" s="16" t="s">
        <v>1702</v>
      </c>
      <c r="MM40" s="16" t="s">
        <v>1703</v>
      </c>
      <c r="MN40" s="16" t="s">
        <v>1704</v>
      </c>
      <c r="MO40" s="16" t="s">
        <v>1705</v>
      </c>
      <c r="MP40" s="16" t="s">
        <v>1016</v>
      </c>
      <c r="MQ40" s="16" t="s">
        <v>1706</v>
      </c>
      <c r="MR40" s="16" t="s">
        <v>1707</v>
      </c>
      <c r="MS40" s="16" t="s">
        <v>1708</v>
      </c>
      <c r="MT40" s="16" t="s">
        <v>1709</v>
      </c>
      <c r="MU40" s="16" t="s">
        <v>1710</v>
      </c>
      <c r="MV40" s="16" t="s">
        <v>1711</v>
      </c>
      <c r="MW40" s="16" t="s">
        <v>1712</v>
      </c>
      <c r="MX40" s="16" t="s">
        <v>1619</v>
      </c>
      <c r="MY40" s="16" t="s">
        <v>1713</v>
      </c>
      <c r="MZ40" s="16" t="s">
        <v>1703</v>
      </c>
      <c r="NA40" s="16" t="s">
        <v>1714</v>
      </c>
      <c r="NB40" s="16" t="s">
        <v>1715</v>
      </c>
      <c r="NC40" s="16" t="s">
        <v>1716</v>
      </c>
      <c r="ND40" s="16" t="s">
        <v>1717</v>
      </c>
      <c r="NE40" s="16" t="s">
        <v>1718</v>
      </c>
      <c r="NF40" s="16" t="s">
        <v>1719</v>
      </c>
      <c r="NG40" s="16" t="s">
        <v>1720</v>
      </c>
      <c r="NH40" s="16" t="s">
        <v>1120</v>
      </c>
      <c r="NI40" s="16" t="s">
        <v>1721</v>
      </c>
      <c r="NJ40" s="16" t="s">
        <v>1722</v>
      </c>
      <c r="NK40" s="16" t="s">
        <v>1723</v>
      </c>
      <c r="NL40" s="16" t="s">
        <v>1594</v>
      </c>
      <c r="NM40" s="16" t="s">
        <v>1724</v>
      </c>
      <c r="NN40" s="16" t="s">
        <v>1725</v>
      </c>
      <c r="NO40" s="16" t="s">
        <v>1726</v>
      </c>
      <c r="NP40" s="16" t="s">
        <v>1727</v>
      </c>
      <c r="NQ40" s="16" t="s">
        <v>1728</v>
      </c>
      <c r="NR40" s="16" t="s">
        <v>1729</v>
      </c>
    </row>
    <row r="41" spans="1:382" s="25" customFormat="1" ht="2.25" customHeight="1">
      <c r="F41" s="3"/>
      <c r="G41" s="1"/>
      <c r="H41" s="1"/>
      <c r="I41" s="1"/>
      <c r="J41" s="1"/>
    </row>
    <row r="42" spans="1:382" ht="27" customHeight="1">
      <c r="IA42" s="25"/>
      <c r="IB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  <c r="IW42" s="25"/>
    </row>
    <row r="43" spans="1:382" ht="27" customHeight="1">
      <c r="A43" s="59"/>
      <c r="B43" s="60"/>
      <c r="C43" s="60"/>
      <c r="D43" s="32"/>
      <c r="E43" s="26"/>
      <c r="F43" s="23"/>
      <c r="G43" s="23"/>
      <c r="H43" s="23"/>
      <c r="I43" s="23"/>
      <c r="J43" s="23"/>
    </row>
    <row r="44" spans="1:382" ht="12.75" customHeight="1">
      <c r="A44"/>
    </row>
    <row r="45" spans="1:382" ht="24.75" customHeight="1">
      <c r="A45" s="26"/>
      <c r="B45" s="27"/>
      <c r="C45" s="20"/>
      <c r="D45" s="20"/>
      <c r="G45" s="1"/>
    </row>
    <row r="46" spans="1:382" ht="12.75" customHeight="1">
      <c r="A46" s="13"/>
      <c r="C46" s="15"/>
      <c r="D46" s="15"/>
      <c r="E46" s="15"/>
      <c r="F46" s="15"/>
      <c r="G46" s="23"/>
      <c r="H46" s="23"/>
      <c r="I46" s="23"/>
      <c r="J46" s="23"/>
    </row>
    <row r="47" spans="1:382" ht="12.75" customHeight="1">
      <c r="A47" s="22"/>
      <c r="B47" s="23"/>
      <c r="C47" s="15"/>
      <c r="D47" s="15"/>
      <c r="E47" s="15"/>
      <c r="F47" s="15"/>
      <c r="I47" s="23"/>
      <c r="J47" s="23"/>
    </row>
    <row r="48" spans="1:382" ht="12.75" customHeight="1">
      <c r="A48" s="22"/>
      <c r="E48" s="15"/>
    </row>
    <row r="49" spans="1:10" ht="12.75" customHeight="1">
      <c r="A49" s="22"/>
      <c r="E49" s="15"/>
    </row>
    <row r="50" spans="1:10" ht="12.75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</row>
    <row r="51" spans="1:10" ht="12.75" customHeight="1">
      <c r="A51" s="24"/>
      <c r="F51" s="23"/>
      <c r="G51" s="23"/>
      <c r="H51" s="23"/>
      <c r="I51" s="23"/>
      <c r="J51" s="23"/>
    </row>
    <row r="52" spans="1:10" ht="12.75" customHeight="1">
      <c r="A52" s="22"/>
      <c r="B52" s="23"/>
      <c r="C52" s="15"/>
      <c r="D52" s="15"/>
      <c r="E52" s="15"/>
      <c r="F52" s="15"/>
      <c r="I52" s="23"/>
      <c r="J52" s="23"/>
    </row>
    <row r="53" spans="1:10" ht="12.75" customHeight="1">
      <c r="A53" s="22"/>
      <c r="E53" s="15"/>
    </row>
    <row r="54" spans="1:10" ht="12.75" customHeight="1">
      <c r="A54" s="22"/>
      <c r="E54" s="15"/>
    </row>
    <row r="55" spans="1:10" ht="12.7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 customHeight="1"/>
    <row r="57" spans="1:10" ht="12.75" customHeight="1"/>
    <row r="58" spans="1:10" ht="12.75" customHeight="1"/>
    <row r="59" spans="1:10" ht="12.75" customHeight="1"/>
    <row r="60" spans="1:10" ht="12.75" customHeight="1"/>
    <row r="61" spans="1:10" ht="12.75" customHeight="1"/>
    <row r="62" spans="1:10" ht="12.75" customHeight="1"/>
    <row r="63" spans="1:10" ht="12.75" customHeight="1"/>
    <row r="64" spans="1:10" ht="12.75" customHeight="1"/>
    <row r="65" ht="12.75" customHeight="1"/>
    <row r="66" ht="12.75" customHeight="1"/>
    <row r="67" ht="12.75" customHeight="1"/>
  </sheetData>
  <mergeCells count="3">
    <mergeCell ref="A1:C1"/>
    <mergeCell ref="A6:C6"/>
    <mergeCell ref="A43:C4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4"/>
  <sheetViews>
    <sheetView tabSelected="1" workbookViewId="0">
      <pane ySplit="1" topLeftCell="A2" activePane="bottomLeft" state="frozen"/>
      <selection activeCell="A3" sqref="A3"/>
      <selection pane="bottomLeft" activeCell="A3" sqref="A3"/>
    </sheetView>
  </sheetViews>
  <sheetFormatPr defaultRowHeight="12.75"/>
  <cols>
    <col min="1" max="1" width="7.7109375" customWidth="1"/>
    <col min="2" max="2" width="17.140625" customWidth="1"/>
    <col min="3" max="3" width="42.42578125" customWidth="1"/>
    <col min="4" max="7" width="10.5703125" customWidth="1"/>
    <col min="8" max="8" width="11.28515625" customWidth="1"/>
    <col min="15" max="15" width="11.7109375" customWidth="1"/>
    <col min="18" max="18" width="10.7109375" customWidth="1"/>
    <col min="19" max="19" width="12.42578125" customWidth="1"/>
    <col min="20" max="20" width="10.42578125" customWidth="1"/>
    <col min="21" max="21" width="10.28515625" customWidth="1"/>
    <col min="25" max="25" width="11" customWidth="1"/>
    <col min="26" max="26" width="4.140625" customWidth="1"/>
  </cols>
  <sheetData>
    <row r="1" spans="1:36" s="42" customFormat="1">
      <c r="A1"/>
      <c r="B1" s="38"/>
      <c r="C1" s="38"/>
      <c r="D1" s="38"/>
      <c r="E1" s="38"/>
      <c r="F1" s="38"/>
      <c r="G1" s="38" t="s">
        <v>238</v>
      </c>
      <c r="H1" s="38" t="s">
        <v>241</v>
      </c>
      <c r="I1" s="38" t="s">
        <v>250</v>
      </c>
      <c r="J1" s="38"/>
      <c r="K1" s="38" t="s">
        <v>253</v>
      </c>
      <c r="L1" s="38" t="s">
        <v>257</v>
      </c>
      <c r="M1" s="38" t="s">
        <v>243</v>
      </c>
      <c r="N1" s="38" t="s">
        <v>237</v>
      </c>
      <c r="O1" s="38" t="s">
        <v>248</v>
      </c>
      <c r="P1" s="38" t="s">
        <v>245</v>
      </c>
      <c r="Q1" s="38" t="s">
        <v>252</v>
      </c>
      <c r="R1" s="38" t="s">
        <v>256</v>
      </c>
      <c r="S1" s="38" t="s">
        <v>259</v>
      </c>
      <c r="T1" s="38" t="s">
        <v>255</v>
      </c>
      <c r="U1" s="38" t="s">
        <v>249</v>
      </c>
      <c r="V1" s="38" t="s">
        <v>247</v>
      </c>
      <c r="W1" s="38" t="s">
        <v>264</v>
      </c>
      <c r="X1" s="38" t="s">
        <v>246</v>
      </c>
      <c r="Y1" s="38" t="s">
        <v>244</v>
      </c>
      <c r="Z1" s="39"/>
      <c r="AA1" s="40" t="s">
        <v>260</v>
      </c>
      <c r="AB1" s="41"/>
      <c r="AC1" s="40" t="s">
        <v>240</v>
      </c>
      <c r="AD1" s="41"/>
      <c r="AE1" s="40" t="s">
        <v>263</v>
      </c>
      <c r="AF1" s="41"/>
      <c r="AG1" s="40" t="s">
        <v>258</v>
      </c>
      <c r="AH1" s="41"/>
      <c r="AI1" s="40" t="s">
        <v>262</v>
      </c>
      <c r="AJ1" s="41"/>
    </row>
    <row r="2" spans="1:36" s="45" customFormat="1">
      <c r="A2" t="s">
        <v>2267</v>
      </c>
      <c r="B2" s="43" t="s">
        <v>2268</v>
      </c>
      <c r="C2" s="43" t="s">
        <v>2269</v>
      </c>
      <c r="D2" s="43" t="s">
        <v>1758</v>
      </c>
      <c r="E2" s="43" t="s">
        <v>1759</v>
      </c>
      <c r="F2" s="43" t="s">
        <v>2274</v>
      </c>
      <c r="G2" s="43" t="s">
        <v>1735</v>
      </c>
      <c r="H2" s="43" t="s">
        <v>1736</v>
      </c>
      <c r="I2" s="43" t="s">
        <v>1737</v>
      </c>
      <c r="J2" s="43" t="s">
        <v>2273</v>
      </c>
      <c r="K2" s="43" t="s">
        <v>1738</v>
      </c>
      <c r="L2" s="43" t="s">
        <v>1739</v>
      </c>
      <c r="M2" s="43" t="s">
        <v>1740</v>
      </c>
      <c r="N2" s="43" t="s">
        <v>1741</v>
      </c>
      <c r="O2" s="43" t="s">
        <v>1742</v>
      </c>
      <c r="P2" s="43" t="s">
        <v>1743</v>
      </c>
      <c r="Q2" s="43" t="s">
        <v>1744</v>
      </c>
      <c r="R2" s="43" t="s">
        <v>1745</v>
      </c>
      <c r="S2" s="43" t="s">
        <v>1746</v>
      </c>
      <c r="T2" s="43" t="s">
        <v>1747</v>
      </c>
      <c r="U2" s="43" t="s">
        <v>1748</v>
      </c>
      <c r="V2" s="43" t="s">
        <v>1749</v>
      </c>
      <c r="W2" s="43" t="s">
        <v>1750</v>
      </c>
      <c r="X2" s="43" t="s">
        <v>1751</v>
      </c>
      <c r="Y2" s="43" t="s">
        <v>1752</v>
      </c>
      <c r="Z2" s="44"/>
      <c r="AA2" s="63" t="s">
        <v>1753</v>
      </c>
      <c r="AB2" s="62"/>
      <c r="AC2" s="61" t="s">
        <v>1754</v>
      </c>
      <c r="AD2" s="62"/>
      <c r="AE2" s="61" t="s">
        <v>1755</v>
      </c>
      <c r="AF2" s="62"/>
      <c r="AG2" s="61" t="s">
        <v>1756</v>
      </c>
      <c r="AH2" s="62"/>
      <c r="AI2" s="61" t="s">
        <v>1757</v>
      </c>
      <c r="AJ2" s="62"/>
    </row>
    <row r="3" spans="1:36">
      <c r="A3">
        <v>5001</v>
      </c>
      <c r="B3" s="34" t="str">
        <f>VLOOKUP(A3,УИК!A:C,2,FALSE)</f>
        <v>Австралия</v>
      </c>
      <c r="C3" s="34" t="str">
        <f>VLOOKUP(A3,УИК!A:C,3,FALSE)</f>
        <v>Посольство в Канберре</v>
      </c>
      <c r="D3" s="30">
        <f t="shared" ref="D3:D66" si="0">SUM(I3,K3,L3)</f>
        <v>97</v>
      </c>
      <c r="E3" s="30">
        <f t="shared" ref="E3:E66" si="1">SUM(P3,Q3)</f>
        <v>97</v>
      </c>
      <c r="F3" s="37">
        <f t="shared" ref="F3:F66" si="2">(AI3/(P3+Q3))</f>
        <v>0.38144329896907214</v>
      </c>
      <c r="G3" s="34">
        <v>97</v>
      </c>
      <c r="H3" s="34">
        <v>300</v>
      </c>
      <c r="I3" s="34">
        <v>0</v>
      </c>
      <c r="J3" s="30">
        <f t="shared" ref="J3:J66" si="3">IF(I3 &lt;&gt;0, 1, 0)</f>
        <v>0</v>
      </c>
      <c r="K3" s="34">
        <v>97</v>
      </c>
      <c r="L3" s="34">
        <v>0</v>
      </c>
      <c r="M3" s="34">
        <v>203</v>
      </c>
      <c r="N3" s="30">
        <v>0</v>
      </c>
      <c r="O3" s="34">
        <v>97</v>
      </c>
      <c r="P3" s="34">
        <v>1</v>
      </c>
      <c r="Q3" s="34">
        <v>96</v>
      </c>
      <c r="R3" s="34">
        <v>10</v>
      </c>
      <c r="S3" s="34">
        <v>0</v>
      </c>
      <c r="T3" s="34">
        <v>0</v>
      </c>
      <c r="U3" s="34">
        <v>10</v>
      </c>
      <c r="V3" s="34">
        <v>0</v>
      </c>
      <c r="W3" s="34">
        <v>0</v>
      </c>
      <c r="X3" s="34">
        <v>0</v>
      </c>
      <c r="Y3" s="34">
        <v>0</v>
      </c>
      <c r="Z3" s="15"/>
      <c r="AA3" s="35">
        <v>4</v>
      </c>
      <c r="AB3" s="16" t="s">
        <v>280</v>
      </c>
      <c r="AC3" s="35">
        <v>23</v>
      </c>
      <c r="AD3" s="16" t="s">
        <v>460</v>
      </c>
      <c r="AE3" s="35">
        <v>13</v>
      </c>
      <c r="AF3" s="16" t="s">
        <v>656</v>
      </c>
      <c r="AG3" s="35">
        <v>19</v>
      </c>
      <c r="AH3" s="16" t="s">
        <v>778</v>
      </c>
      <c r="AI3" s="35">
        <v>37</v>
      </c>
      <c r="AJ3" s="28" t="s">
        <v>948</v>
      </c>
    </row>
    <row r="4" spans="1:36">
      <c r="A4">
        <v>5002</v>
      </c>
      <c r="B4" s="34" t="str">
        <f>VLOOKUP(A4,УИК!A:C,2,FALSE)</f>
        <v>Австралия</v>
      </c>
      <c r="C4" s="34" t="str">
        <f>VLOOKUP(A4,УИК!A:C,3,FALSE)</f>
        <v>г. Мельбурн («Русский дом»)</v>
      </c>
      <c r="D4" s="30">
        <f t="shared" si="0"/>
        <v>489</v>
      </c>
      <c r="E4" s="30">
        <f t="shared" si="1"/>
        <v>489</v>
      </c>
      <c r="F4" s="37">
        <f t="shared" si="2"/>
        <v>0.35582822085889571</v>
      </c>
      <c r="G4" s="34">
        <v>489</v>
      </c>
      <c r="H4" s="34">
        <v>500</v>
      </c>
      <c r="I4" s="34">
        <v>0</v>
      </c>
      <c r="J4" s="30">
        <f t="shared" si="3"/>
        <v>0</v>
      </c>
      <c r="K4" s="34">
        <v>489</v>
      </c>
      <c r="L4" s="34">
        <v>0</v>
      </c>
      <c r="M4" s="34">
        <v>11</v>
      </c>
      <c r="N4" s="30">
        <v>0</v>
      </c>
      <c r="O4" s="34">
        <v>489</v>
      </c>
      <c r="P4" s="34">
        <v>10</v>
      </c>
      <c r="Q4" s="34">
        <v>479</v>
      </c>
      <c r="R4" s="34">
        <v>10</v>
      </c>
      <c r="S4" s="34">
        <v>0</v>
      </c>
      <c r="T4" s="34">
        <v>16</v>
      </c>
      <c r="U4" s="34">
        <v>10</v>
      </c>
      <c r="V4" s="34">
        <v>0</v>
      </c>
      <c r="W4" s="34">
        <v>0</v>
      </c>
      <c r="X4" s="34">
        <v>0</v>
      </c>
      <c r="Y4" s="34">
        <v>0</v>
      </c>
      <c r="Z4" s="5"/>
      <c r="AA4" s="35">
        <v>13</v>
      </c>
      <c r="AB4" s="16" t="s">
        <v>281</v>
      </c>
      <c r="AC4" s="35">
        <v>52</v>
      </c>
      <c r="AD4" s="16" t="s">
        <v>461</v>
      </c>
      <c r="AE4" s="35">
        <v>29</v>
      </c>
      <c r="AF4" s="16" t="s">
        <v>657</v>
      </c>
      <c r="AG4" s="35">
        <v>211</v>
      </c>
      <c r="AH4" s="16" t="s">
        <v>779</v>
      </c>
      <c r="AI4" s="35">
        <v>174</v>
      </c>
      <c r="AJ4" s="28" t="s">
        <v>949</v>
      </c>
    </row>
    <row r="5" spans="1:36">
      <c r="A5">
        <v>5003</v>
      </c>
      <c r="B5" s="34" t="str">
        <f>VLOOKUP(A5,УИК!A:C,2,FALSE)</f>
        <v>Австралия</v>
      </c>
      <c r="C5" s="34" t="str">
        <f>VLOOKUP(A5,УИК!A:C,3,FALSE)</f>
        <v xml:space="preserve">Генеральное консульство в Сиднее </v>
      </c>
      <c r="D5" s="30">
        <f t="shared" si="0"/>
        <v>848</v>
      </c>
      <c r="E5" s="30">
        <f t="shared" si="1"/>
        <v>847</v>
      </c>
      <c r="F5" s="37">
        <f t="shared" si="2"/>
        <v>0.29634002361275086</v>
      </c>
      <c r="G5" s="34">
        <v>871</v>
      </c>
      <c r="H5" s="34">
        <v>3500</v>
      </c>
      <c r="I5" s="34">
        <v>0</v>
      </c>
      <c r="J5" s="30">
        <f t="shared" si="3"/>
        <v>0</v>
      </c>
      <c r="K5" s="34">
        <v>847</v>
      </c>
      <c r="L5" s="34">
        <v>1</v>
      </c>
      <c r="M5" s="34">
        <v>2652</v>
      </c>
      <c r="N5" s="30">
        <v>1</v>
      </c>
      <c r="O5" s="34">
        <v>846</v>
      </c>
      <c r="P5" s="34">
        <v>17</v>
      </c>
      <c r="Q5" s="34">
        <v>830</v>
      </c>
      <c r="R5" s="34">
        <v>10</v>
      </c>
      <c r="S5" s="34">
        <v>0</v>
      </c>
      <c r="T5" s="34">
        <v>21</v>
      </c>
      <c r="U5" s="34">
        <v>10</v>
      </c>
      <c r="V5" s="34">
        <v>0</v>
      </c>
      <c r="W5" s="34">
        <v>0</v>
      </c>
      <c r="X5" s="34">
        <v>0</v>
      </c>
      <c r="Y5" s="34">
        <v>0</v>
      </c>
      <c r="Z5" s="3"/>
      <c r="AA5" s="35">
        <v>16</v>
      </c>
      <c r="AB5" s="16" t="s">
        <v>282</v>
      </c>
      <c r="AC5" s="35">
        <v>100</v>
      </c>
      <c r="AD5" s="16" t="s">
        <v>462</v>
      </c>
      <c r="AE5" s="35">
        <v>38</v>
      </c>
      <c r="AF5" s="16" t="s">
        <v>530</v>
      </c>
      <c r="AG5" s="35">
        <v>425</v>
      </c>
      <c r="AH5" s="16" t="s">
        <v>780</v>
      </c>
      <c r="AI5" s="35">
        <v>251</v>
      </c>
      <c r="AJ5" s="28" t="s">
        <v>950</v>
      </c>
    </row>
    <row r="6" spans="1:36">
      <c r="A6">
        <v>5004</v>
      </c>
      <c r="B6" s="34" t="str">
        <f>VLOOKUP(A6,УИК!A:C,2,FALSE)</f>
        <v>Австрия</v>
      </c>
      <c r="C6" s="34" t="str">
        <f>VLOOKUP(A6,УИК!A:C,3,FALSE)</f>
        <v>Посольство в Вене</v>
      </c>
      <c r="D6" s="30">
        <f t="shared" si="0"/>
        <v>1801</v>
      </c>
      <c r="E6" s="30">
        <f t="shared" si="1"/>
        <v>1795</v>
      </c>
      <c r="F6" s="37">
        <f t="shared" si="2"/>
        <v>0.37715877437325906</v>
      </c>
      <c r="G6" s="34">
        <v>2660</v>
      </c>
      <c r="H6" s="34">
        <v>4500</v>
      </c>
      <c r="I6" s="34">
        <v>0</v>
      </c>
      <c r="J6" s="30">
        <f t="shared" si="3"/>
        <v>0</v>
      </c>
      <c r="K6" s="34">
        <v>1799</v>
      </c>
      <c r="L6" s="34">
        <v>2</v>
      </c>
      <c r="M6" s="34">
        <v>2699</v>
      </c>
      <c r="N6" s="30">
        <v>2</v>
      </c>
      <c r="O6" s="34">
        <v>1793</v>
      </c>
      <c r="P6" s="34">
        <v>48</v>
      </c>
      <c r="Q6" s="34">
        <v>1747</v>
      </c>
      <c r="R6" s="34">
        <v>10</v>
      </c>
      <c r="S6" s="34">
        <v>3</v>
      </c>
      <c r="T6" s="34">
        <v>216</v>
      </c>
      <c r="U6" s="34">
        <v>7</v>
      </c>
      <c r="V6" s="34">
        <v>0</v>
      </c>
      <c r="W6" s="34">
        <v>0</v>
      </c>
      <c r="X6" s="34">
        <v>0</v>
      </c>
      <c r="Y6" s="34">
        <v>0</v>
      </c>
      <c r="Z6" s="3"/>
      <c r="AA6" s="35">
        <v>74</v>
      </c>
      <c r="AB6" s="16" t="s">
        <v>280</v>
      </c>
      <c r="AC6" s="35">
        <v>269</v>
      </c>
      <c r="AD6" s="16" t="s">
        <v>463</v>
      </c>
      <c r="AE6" s="35">
        <v>72</v>
      </c>
      <c r="AF6" s="16" t="s">
        <v>658</v>
      </c>
      <c r="AG6" s="35">
        <v>655</v>
      </c>
      <c r="AH6" s="16" t="s">
        <v>781</v>
      </c>
      <c r="AI6" s="35">
        <v>677</v>
      </c>
      <c r="AJ6" s="28" t="s">
        <v>951</v>
      </c>
    </row>
    <row r="7" spans="1:36">
      <c r="A7">
        <v>5005</v>
      </c>
      <c r="B7" s="34" t="str">
        <f>VLOOKUP(A7,УИК!A:C,2,FALSE)</f>
        <v>Австрия</v>
      </c>
      <c r="C7" s="34" t="str">
        <f>VLOOKUP(A7,УИК!A:C,3,FALSE)</f>
        <v>Генеральное консульство в Зальцбурге</v>
      </c>
      <c r="D7" s="30">
        <f t="shared" si="0"/>
        <v>197</v>
      </c>
      <c r="E7" s="30">
        <f t="shared" si="1"/>
        <v>197</v>
      </c>
      <c r="F7" s="37">
        <f t="shared" si="2"/>
        <v>0.31979695431472083</v>
      </c>
      <c r="G7" s="34">
        <v>197</v>
      </c>
      <c r="H7" s="34">
        <v>1000</v>
      </c>
      <c r="I7" s="34">
        <v>0</v>
      </c>
      <c r="J7" s="30">
        <f t="shared" si="3"/>
        <v>0</v>
      </c>
      <c r="K7" s="34">
        <v>197</v>
      </c>
      <c r="L7" s="34">
        <v>0</v>
      </c>
      <c r="M7" s="34">
        <v>803</v>
      </c>
      <c r="N7" s="30">
        <v>0</v>
      </c>
      <c r="O7" s="34">
        <v>197</v>
      </c>
      <c r="P7" s="34">
        <v>7</v>
      </c>
      <c r="Q7" s="34">
        <v>190</v>
      </c>
      <c r="R7" s="34">
        <v>10</v>
      </c>
      <c r="S7" s="34">
        <v>0</v>
      </c>
      <c r="T7" s="34">
        <v>109</v>
      </c>
      <c r="U7" s="34">
        <v>10</v>
      </c>
      <c r="V7" s="34">
        <v>0</v>
      </c>
      <c r="W7" s="34">
        <v>0</v>
      </c>
      <c r="X7" s="34">
        <v>0</v>
      </c>
      <c r="Y7" s="34">
        <v>0</v>
      </c>
      <c r="Z7" s="3"/>
      <c r="AA7" s="35">
        <v>7</v>
      </c>
      <c r="AB7" s="16" t="s">
        <v>283</v>
      </c>
      <c r="AC7" s="35">
        <v>16</v>
      </c>
      <c r="AD7" s="16" t="s">
        <v>464</v>
      </c>
      <c r="AE7" s="35">
        <v>5</v>
      </c>
      <c r="AF7" s="16" t="s">
        <v>659</v>
      </c>
      <c r="AG7" s="35">
        <v>99</v>
      </c>
      <c r="AH7" s="16" t="s">
        <v>782</v>
      </c>
      <c r="AI7" s="35">
        <v>63</v>
      </c>
      <c r="AJ7" s="28" t="s">
        <v>952</v>
      </c>
    </row>
    <row r="8" spans="1:36">
      <c r="A8">
        <v>5006</v>
      </c>
      <c r="B8" s="34" t="str">
        <f>VLOOKUP(A8,УИК!A:C,2,FALSE)</f>
        <v>Азербайджан</v>
      </c>
      <c r="C8" s="34" t="str">
        <f>VLOOKUP(A8,УИК!A:C,3,FALSE)</f>
        <v>Посольство в Баку</v>
      </c>
      <c r="D8" s="30">
        <f t="shared" si="0"/>
        <v>1469</v>
      </c>
      <c r="E8" s="30">
        <f t="shared" si="1"/>
        <v>1469</v>
      </c>
      <c r="F8" s="37">
        <f t="shared" si="2"/>
        <v>0.74404356705241659</v>
      </c>
      <c r="G8" s="34">
        <v>1469</v>
      </c>
      <c r="H8" s="34">
        <v>5000</v>
      </c>
      <c r="I8" s="34">
        <v>0</v>
      </c>
      <c r="J8" s="30">
        <f t="shared" si="3"/>
        <v>0</v>
      </c>
      <c r="K8" s="34">
        <v>1429</v>
      </c>
      <c r="L8" s="34">
        <v>40</v>
      </c>
      <c r="M8" s="34">
        <v>3531</v>
      </c>
      <c r="N8" s="30">
        <v>40</v>
      </c>
      <c r="O8" s="34">
        <v>1429</v>
      </c>
      <c r="P8" s="34">
        <v>12</v>
      </c>
      <c r="Q8" s="34">
        <v>1457</v>
      </c>
      <c r="R8" s="34">
        <v>6</v>
      </c>
      <c r="S8" s="34">
        <v>0</v>
      </c>
      <c r="T8" s="34">
        <v>46</v>
      </c>
      <c r="U8" s="34">
        <v>6</v>
      </c>
      <c r="V8" s="34">
        <v>0</v>
      </c>
      <c r="W8" s="34">
        <v>0</v>
      </c>
      <c r="X8" s="34">
        <v>0</v>
      </c>
      <c r="Y8" s="34">
        <v>0</v>
      </c>
      <c r="Z8" s="3"/>
      <c r="AA8" s="35">
        <v>30</v>
      </c>
      <c r="AB8" s="16" t="s">
        <v>284</v>
      </c>
      <c r="AC8" s="35">
        <v>167</v>
      </c>
      <c r="AD8" s="16" t="s">
        <v>465</v>
      </c>
      <c r="AE8" s="35">
        <v>33</v>
      </c>
      <c r="AF8" s="16" t="s">
        <v>660</v>
      </c>
      <c r="AG8" s="35">
        <v>134</v>
      </c>
      <c r="AH8" s="16" t="s">
        <v>783</v>
      </c>
      <c r="AI8" s="35">
        <v>1093</v>
      </c>
      <c r="AJ8" s="28" t="s">
        <v>953</v>
      </c>
    </row>
    <row r="9" spans="1:36">
      <c r="A9">
        <v>5007</v>
      </c>
      <c r="B9" s="34" t="str">
        <f>VLOOKUP(A9,УИК!A:C,2,FALSE)</f>
        <v>Азербайджан</v>
      </c>
      <c r="C9" s="34" t="str">
        <f>VLOOKUP(A9,УИК!A:C,3,FALSE)</f>
        <v>г. Габала – 2 (Минобороны России)</v>
      </c>
      <c r="D9" s="30">
        <f t="shared" si="0"/>
        <v>743</v>
      </c>
      <c r="E9" s="30">
        <f t="shared" si="1"/>
        <v>743</v>
      </c>
      <c r="F9" s="37">
        <f t="shared" si="2"/>
        <v>0.72812920592193808</v>
      </c>
      <c r="G9" s="34">
        <v>766</v>
      </c>
      <c r="H9" s="34">
        <v>1500</v>
      </c>
      <c r="I9" s="34">
        <v>0</v>
      </c>
      <c r="J9" s="30">
        <f t="shared" si="3"/>
        <v>0</v>
      </c>
      <c r="K9" s="34">
        <v>739</v>
      </c>
      <c r="L9" s="34">
        <v>4</v>
      </c>
      <c r="M9" s="34">
        <v>757</v>
      </c>
      <c r="N9" s="30">
        <v>4</v>
      </c>
      <c r="O9" s="34">
        <v>739</v>
      </c>
      <c r="P9" s="34">
        <v>11</v>
      </c>
      <c r="Q9" s="34">
        <v>732</v>
      </c>
      <c r="R9" s="34">
        <v>14</v>
      </c>
      <c r="S9" s="34">
        <v>10</v>
      </c>
      <c r="T9" s="34">
        <v>1</v>
      </c>
      <c r="U9" s="34">
        <v>4</v>
      </c>
      <c r="V9" s="34">
        <v>0</v>
      </c>
      <c r="W9" s="34">
        <v>0</v>
      </c>
      <c r="X9" s="34">
        <v>0</v>
      </c>
      <c r="Y9" s="34">
        <v>0</v>
      </c>
      <c r="Z9" s="4"/>
      <c r="AA9" s="35">
        <v>24</v>
      </c>
      <c r="AB9" s="16" t="s">
        <v>285</v>
      </c>
      <c r="AC9" s="35">
        <v>77</v>
      </c>
      <c r="AD9" s="16" t="s">
        <v>466</v>
      </c>
      <c r="AE9" s="35">
        <v>19</v>
      </c>
      <c r="AF9" s="16" t="s">
        <v>380</v>
      </c>
      <c r="AG9" s="35">
        <v>71</v>
      </c>
      <c r="AH9" s="16" t="s">
        <v>784</v>
      </c>
      <c r="AI9" s="35">
        <v>541</v>
      </c>
      <c r="AJ9" s="28" t="s">
        <v>954</v>
      </c>
    </row>
    <row r="10" spans="1:36">
      <c r="A10">
        <v>5008</v>
      </c>
      <c r="B10" s="34" t="str">
        <f>VLOOKUP(A10,УИК!A:C,2,FALSE)</f>
        <v>Албания</v>
      </c>
      <c r="C10" s="34" t="str">
        <f>VLOOKUP(A10,УИК!A:C,3,FALSE)</f>
        <v>Посольство в Тиране</v>
      </c>
      <c r="D10" s="30">
        <f t="shared" si="0"/>
        <v>124</v>
      </c>
      <c r="E10" s="30">
        <f t="shared" si="1"/>
        <v>124</v>
      </c>
      <c r="F10" s="37">
        <f t="shared" si="2"/>
        <v>0.84677419354838712</v>
      </c>
      <c r="G10" s="34">
        <v>336</v>
      </c>
      <c r="H10" s="34">
        <v>400</v>
      </c>
      <c r="I10" s="34">
        <v>6</v>
      </c>
      <c r="J10" s="30">
        <f t="shared" si="3"/>
        <v>1</v>
      </c>
      <c r="K10" s="34">
        <v>118</v>
      </c>
      <c r="L10" s="34">
        <v>0</v>
      </c>
      <c r="M10" s="34">
        <v>276</v>
      </c>
      <c r="N10" s="30">
        <v>6</v>
      </c>
      <c r="O10" s="34">
        <v>118</v>
      </c>
      <c r="P10" s="34">
        <v>1</v>
      </c>
      <c r="Q10" s="34">
        <v>123</v>
      </c>
      <c r="R10" s="34">
        <v>5</v>
      </c>
      <c r="S10" s="34">
        <v>0</v>
      </c>
      <c r="T10" s="34">
        <v>1</v>
      </c>
      <c r="U10" s="34">
        <v>5</v>
      </c>
      <c r="V10" s="34">
        <v>0</v>
      </c>
      <c r="W10" s="34">
        <v>0</v>
      </c>
      <c r="X10" s="34">
        <v>0</v>
      </c>
      <c r="Y10" s="34">
        <v>0</v>
      </c>
      <c r="Z10" s="4"/>
      <c r="AA10" s="35">
        <v>2</v>
      </c>
      <c r="AB10" s="16" t="s">
        <v>286</v>
      </c>
      <c r="AC10" s="35">
        <v>4</v>
      </c>
      <c r="AD10" s="16" t="s">
        <v>285</v>
      </c>
      <c r="AE10" s="35">
        <v>1</v>
      </c>
      <c r="AF10" s="16" t="s">
        <v>661</v>
      </c>
      <c r="AG10" s="35">
        <v>11</v>
      </c>
      <c r="AH10" s="16" t="s">
        <v>701</v>
      </c>
      <c r="AI10" s="35">
        <v>105</v>
      </c>
      <c r="AJ10" s="28" t="s">
        <v>955</v>
      </c>
    </row>
    <row r="11" spans="1:36">
      <c r="A11">
        <v>5009</v>
      </c>
      <c r="B11" s="34" t="str">
        <f>VLOOKUP(A11,УИК!A:C,2,FALSE)</f>
        <v>Алжир</v>
      </c>
      <c r="C11" s="34" t="str">
        <f>VLOOKUP(A11,УИК!A:C,3,FALSE)</f>
        <v>Посольство в Алжире</v>
      </c>
      <c r="D11" s="30">
        <f t="shared" si="0"/>
        <v>440</v>
      </c>
      <c r="E11" s="30">
        <f t="shared" si="1"/>
        <v>440</v>
      </c>
      <c r="F11" s="37">
        <f t="shared" si="2"/>
        <v>0.67727272727272725</v>
      </c>
      <c r="G11" s="34">
        <v>440</v>
      </c>
      <c r="H11" s="34">
        <v>1000</v>
      </c>
      <c r="I11" s="34">
        <v>74</v>
      </c>
      <c r="J11" s="30">
        <f t="shared" si="3"/>
        <v>1</v>
      </c>
      <c r="K11" s="34">
        <v>366</v>
      </c>
      <c r="L11" s="34">
        <v>0</v>
      </c>
      <c r="M11" s="34">
        <v>560</v>
      </c>
      <c r="N11" s="30">
        <v>74</v>
      </c>
      <c r="O11" s="34">
        <v>366</v>
      </c>
      <c r="P11" s="34">
        <v>3</v>
      </c>
      <c r="Q11" s="34">
        <v>437</v>
      </c>
      <c r="R11" s="34">
        <v>5</v>
      </c>
      <c r="S11" s="34">
        <v>0</v>
      </c>
      <c r="T11" s="34">
        <v>1</v>
      </c>
      <c r="U11" s="34">
        <v>5</v>
      </c>
      <c r="V11" s="34">
        <v>0</v>
      </c>
      <c r="W11" s="34">
        <v>0</v>
      </c>
      <c r="X11" s="34">
        <v>0</v>
      </c>
      <c r="Y11" s="34">
        <v>0</v>
      </c>
      <c r="Z11" s="4"/>
      <c r="AA11" s="35">
        <v>12</v>
      </c>
      <c r="AB11" s="16" t="s">
        <v>287</v>
      </c>
      <c r="AC11" s="35">
        <v>77</v>
      </c>
      <c r="AD11" s="16" t="s">
        <v>467</v>
      </c>
      <c r="AE11" s="35">
        <v>16</v>
      </c>
      <c r="AF11" s="16" t="s">
        <v>662</v>
      </c>
      <c r="AG11" s="35">
        <v>34</v>
      </c>
      <c r="AH11" s="16" t="s">
        <v>785</v>
      </c>
      <c r="AI11" s="35">
        <v>298</v>
      </c>
      <c r="AJ11" s="28" t="s">
        <v>956</v>
      </c>
    </row>
    <row r="12" spans="1:36">
      <c r="A12">
        <v>5010</v>
      </c>
      <c r="B12" s="34" t="str">
        <f>VLOOKUP(A12,УИК!A:C,2,FALSE)</f>
        <v>Алжир</v>
      </c>
      <c r="C12" s="34" t="str">
        <f>VLOOKUP(A12,УИК!A:C,3,FALSE)</f>
        <v>Генеральное консульство в Аннабе</v>
      </c>
      <c r="D12" s="30">
        <f t="shared" si="0"/>
        <v>107</v>
      </c>
      <c r="E12" s="30">
        <f t="shared" si="1"/>
        <v>107</v>
      </c>
      <c r="F12" s="37">
        <f t="shared" si="2"/>
        <v>0.74766355140186913</v>
      </c>
      <c r="G12" s="34">
        <v>107</v>
      </c>
      <c r="H12" s="34">
        <v>200</v>
      </c>
      <c r="I12" s="34">
        <v>0</v>
      </c>
      <c r="J12" s="30">
        <f t="shared" si="3"/>
        <v>0</v>
      </c>
      <c r="K12" s="34">
        <v>107</v>
      </c>
      <c r="L12" s="34">
        <v>0</v>
      </c>
      <c r="M12" s="34">
        <v>93</v>
      </c>
      <c r="N12" s="30">
        <v>0</v>
      </c>
      <c r="O12" s="34">
        <v>107</v>
      </c>
      <c r="P12" s="34">
        <v>1</v>
      </c>
      <c r="Q12" s="34">
        <v>106</v>
      </c>
      <c r="R12" s="34">
        <v>5</v>
      </c>
      <c r="S12" s="34">
        <v>0</v>
      </c>
      <c r="T12" s="34">
        <v>1</v>
      </c>
      <c r="U12" s="34">
        <v>5</v>
      </c>
      <c r="V12" s="34">
        <v>0</v>
      </c>
      <c r="W12" s="34">
        <v>0</v>
      </c>
      <c r="X12" s="34">
        <v>0</v>
      </c>
      <c r="Y12" s="34">
        <v>0</v>
      </c>
      <c r="Z12" s="4"/>
      <c r="AA12" s="35">
        <v>5</v>
      </c>
      <c r="AB12" s="16" t="s">
        <v>288</v>
      </c>
      <c r="AC12" s="35">
        <v>11</v>
      </c>
      <c r="AD12" s="16" t="s">
        <v>468</v>
      </c>
      <c r="AE12" s="35">
        <v>2</v>
      </c>
      <c r="AF12" s="16" t="s">
        <v>663</v>
      </c>
      <c r="AG12" s="35">
        <v>8</v>
      </c>
      <c r="AH12" s="16" t="s">
        <v>786</v>
      </c>
      <c r="AI12" s="35">
        <v>80</v>
      </c>
      <c r="AJ12" s="28" t="s">
        <v>957</v>
      </c>
    </row>
    <row r="13" spans="1:36">
      <c r="A13">
        <v>5011</v>
      </c>
      <c r="B13" s="34" t="str">
        <f>VLOOKUP(A13,УИК!A:C,2,FALSE)</f>
        <v>Ангола</v>
      </c>
      <c r="C13" s="34" t="str">
        <f>VLOOKUP(A13,УИК!A:C,3,FALSE)</f>
        <v>Посольство в Луанде</v>
      </c>
      <c r="D13" s="30">
        <f t="shared" si="0"/>
        <v>359</v>
      </c>
      <c r="E13" s="30">
        <f t="shared" si="1"/>
        <v>359</v>
      </c>
      <c r="F13" s="37">
        <f t="shared" si="2"/>
        <v>0.52646239554317553</v>
      </c>
      <c r="G13" s="34">
        <v>614</v>
      </c>
      <c r="H13" s="34">
        <v>600</v>
      </c>
      <c r="I13" s="34">
        <v>131</v>
      </c>
      <c r="J13" s="30">
        <f t="shared" si="3"/>
        <v>1</v>
      </c>
      <c r="K13" s="34">
        <v>228</v>
      </c>
      <c r="L13" s="34">
        <v>0</v>
      </c>
      <c r="M13" s="34">
        <v>241</v>
      </c>
      <c r="N13" s="30">
        <v>131</v>
      </c>
      <c r="O13" s="34">
        <v>228</v>
      </c>
      <c r="P13" s="34">
        <v>1</v>
      </c>
      <c r="Q13" s="34">
        <v>358</v>
      </c>
      <c r="R13" s="34">
        <v>5</v>
      </c>
      <c r="S13" s="34">
        <v>0</v>
      </c>
      <c r="T13" s="34">
        <v>3</v>
      </c>
      <c r="U13" s="34">
        <v>5</v>
      </c>
      <c r="V13" s="34">
        <v>0</v>
      </c>
      <c r="W13" s="34">
        <v>0</v>
      </c>
      <c r="X13" s="34">
        <v>0</v>
      </c>
      <c r="Y13" s="34">
        <v>0</v>
      </c>
      <c r="Z13" s="4"/>
      <c r="AA13" s="35">
        <v>18</v>
      </c>
      <c r="AB13" s="16" t="s">
        <v>289</v>
      </c>
      <c r="AC13" s="35">
        <v>74</v>
      </c>
      <c r="AD13" s="16" t="s">
        <v>469</v>
      </c>
      <c r="AE13" s="35">
        <v>18</v>
      </c>
      <c r="AF13" s="16" t="s">
        <v>289</v>
      </c>
      <c r="AG13" s="35">
        <v>59</v>
      </c>
      <c r="AH13" s="16" t="s">
        <v>787</v>
      </c>
      <c r="AI13" s="35">
        <v>189</v>
      </c>
      <c r="AJ13" s="28" t="s">
        <v>958</v>
      </c>
    </row>
    <row r="14" spans="1:36">
      <c r="A14">
        <v>5012</v>
      </c>
      <c r="B14" s="34" t="str">
        <f>VLOOKUP(A14,УИК!A:C,2,FALSE)</f>
        <v>Аргентина</v>
      </c>
      <c r="C14" s="34" t="str">
        <f>VLOOKUP(A14,УИК!A:C,3,FALSE)</f>
        <v>Посольство в Буэнос-Айресе</v>
      </c>
      <c r="D14" s="30">
        <f t="shared" si="0"/>
        <v>321</v>
      </c>
      <c r="E14" s="30">
        <f t="shared" si="1"/>
        <v>321</v>
      </c>
      <c r="F14" s="37">
        <f t="shared" si="2"/>
        <v>0.55763239875389403</v>
      </c>
      <c r="G14" s="34">
        <v>321</v>
      </c>
      <c r="H14" s="34">
        <v>500</v>
      </c>
      <c r="I14" s="34">
        <v>0</v>
      </c>
      <c r="J14" s="30">
        <f t="shared" si="3"/>
        <v>0</v>
      </c>
      <c r="K14" s="34">
        <v>321</v>
      </c>
      <c r="L14" s="34">
        <v>0</v>
      </c>
      <c r="M14" s="34">
        <v>179</v>
      </c>
      <c r="N14" s="30">
        <v>0</v>
      </c>
      <c r="O14" s="34">
        <v>321</v>
      </c>
      <c r="P14" s="34">
        <v>9</v>
      </c>
      <c r="Q14" s="34">
        <v>312</v>
      </c>
      <c r="R14" s="34">
        <v>5</v>
      </c>
      <c r="S14" s="34">
        <v>0</v>
      </c>
      <c r="T14" s="34">
        <v>33</v>
      </c>
      <c r="U14" s="34">
        <v>5</v>
      </c>
      <c r="V14" s="34">
        <v>0</v>
      </c>
      <c r="W14" s="34">
        <v>0</v>
      </c>
      <c r="X14" s="34">
        <v>0</v>
      </c>
      <c r="Y14" s="34">
        <v>0</v>
      </c>
      <c r="Z14" s="4"/>
      <c r="AA14" s="35">
        <v>14</v>
      </c>
      <c r="AB14" s="16" t="s">
        <v>290</v>
      </c>
      <c r="AC14" s="35">
        <v>41</v>
      </c>
      <c r="AD14" s="16" t="s">
        <v>470</v>
      </c>
      <c r="AE14" s="35">
        <v>12</v>
      </c>
      <c r="AF14" s="16" t="s">
        <v>390</v>
      </c>
      <c r="AG14" s="35">
        <v>66</v>
      </c>
      <c r="AH14" s="16" t="s">
        <v>788</v>
      </c>
      <c r="AI14" s="35">
        <v>179</v>
      </c>
      <c r="AJ14" s="28" t="s">
        <v>959</v>
      </c>
    </row>
    <row r="15" spans="1:36">
      <c r="A15">
        <v>5013</v>
      </c>
      <c r="B15" s="34" t="str">
        <f>VLOOKUP(A15,УИК!A:C,2,FALSE)</f>
        <v>Афганистан</v>
      </c>
      <c r="C15" s="34" t="str">
        <f>VLOOKUP(A15,УИК!A:C,3,FALSE)</f>
        <v>Посольство в Кабуле</v>
      </c>
      <c r="D15" s="30">
        <f t="shared" si="0"/>
        <v>235</v>
      </c>
      <c r="E15" s="30">
        <f t="shared" si="1"/>
        <v>235</v>
      </c>
      <c r="F15" s="37">
        <f t="shared" si="2"/>
        <v>0.66808510638297869</v>
      </c>
      <c r="G15" s="34">
        <v>350</v>
      </c>
      <c r="H15" s="34">
        <v>350</v>
      </c>
      <c r="I15" s="34">
        <v>0</v>
      </c>
      <c r="J15" s="30">
        <f t="shared" si="3"/>
        <v>0</v>
      </c>
      <c r="K15" s="34">
        <v>209</v>
      </c>
      <c r="L15" s="34">
        <v>26</v>
      </c>
      <c r="M15" s="34">
        <v>115</v>
      </c>
      <c r="N15" s="30">
        <v>26</v>
      </c>
      <c r="O15" s="34">
        <v>209</v>
      </c>
      <c r="P15" s="34">
        <v>4</v>
      </c>
      <c r="Q15" s="34">
        <v>231</v>
      </c>
      <c r="R15" s="34">
        <v>5</v>
      </c>
      <c r="S15" s="34">
        <v>0</v>
      </c>
      <c r="T15" s="34">
        <v>3</v>
      </c>
      <c r="U15" s="34">
        <v>5</v>
      </c>
      <c r="V15" s="34">
        <v>0</v>
      </c>
      <c r="W15" s="34">
        <v>0</v>
      </c>
      <c r="X15" s="34">
        <v>0</v>
      </c>
      <c r="Y15" s="34">
        <v>0</v>
      </c>
      <c r="Z15" s="4"/>
      <c r="AA15" s="35">
        <v>9</v>
      </c>
      <c r="AB15" s="16" t="s">
        <v>291</v>
      </c>
      <c r="AC15" s="35">
        <v>40</v>
      </c>
      <c r="AD15" s="16" t="s">
        <v>471</v>
      </c>
      <c r="AE15" s="35">
        <v>10</v>
      </c>
      <c r="AF15" s="16" t="s">
        <v>664</v>
      </c>
      <c r="AG15" s="35">
        <v>15</v>
      </c>
      <c r="AH15" s="16" t="s">
        <v>339</v>
      </c>
      <c r="AI15" s="35">
        <v>157</v>
      </c>
      <c r="AJ15" s="28" t="s">
        <v>960</v>
      </c>
    </row>
    <row r="16" spans="1:36">
      <c r="A16">
        <v>5014</v>
      </c>
      <c r="B16" s="34" t="str">
        <f>VLOOKUP(A16,УИК!A:C,2,FALSE)</f>
        <v>Афганистан</v>
      </c>
      <c r="C16" s="34" t="str">
        <f>VLOOKUP(A16,УИК!A:C,3,FALSE)</f>
        <v>Генеральное консульство в Мазари-Шарифе</v>
      </c>
      <c r="D16" s="30">
        <f t="shared" si="0"/>
        <v>36</v>
      </c>
      <c r="E16" s="30">
        <f t="shared" si="1"/>
        <v>36</v>
      </c>
      <c r="F16" s="37">
        <f t="shared" si="2"/>
        <v>0.80555555555555558</v>
      </c>
      <c r="G16" s="34">
        <v>38</v>
      </c>
      <c r="H16" s="34">
        <v>50</v>
      </c>
      <c r="I16" s="34">
        <v>0</v>
      </c>
      <c r="J16" s="30">
        <f t="shared" si="3"/>
        <v>0</v>
      </c>
      <c r="K16" s="34">
        <v>32</v>
      </c>
      <c r="L16" s="34">
        <v>4</v>
      </c>
      <c r="M16" s="34">
        <v>14</v>
      </c>
      <c r="N16" s="30">
        <v>4</v>
      </c>
      <c r="O16" s="34">
        <v>32</v>
      </c>
      <c r="P16" s="34">
        <v>0</v>
      </c>
      <c r="Q16" s="34">
        <v>36</v>
      </c>
      <c r="R16" s="34">
        <v>5</v>
      </c>
      <c r="S16" s="34">
        <v>0</v>
      </c>
      <c r="T16" s="34">
        <v>0</v>
      </c>
      <c r="U16" s="34">
        <v>5</v>
      </c>
      <c r="V16" s="34">
        <v>0</v>
      </c>
      <c r="W16" s="34">
        <v>0</v>
      </c>
      <c r="X16" s="34">
        <v>0</v>
      </c>
      <c r="Y16" s="34">
        <v>0</v>
      </c>
      <c r="Z16" s="4"/>
      <c r="AA16" s="35">
        <v>0</v>
      </c>
      <c r="AB16" s="16" t="s">
        <v>292</v>
      </c>
      <c r="AC16" s="35">
        <v>6</v>
      </c>
      <c r="AD16" s="16" t="s">
        <v>472</v>
      </c>
      <c r="AE16" s="35">
        <v>0</v>
      </c>
      <c r="AF16" s="16" t="s">
        <v>292</v>
      </c>
      <c r="AG16" s="35">
        <v>1</v>
      </c>
      <c r="AH16" s="16" t="s">
        <v>700</v>
      </c>
      <c r="AI16" s="35">
        <v>29</v>
      </c>
      <c r="AJ16" s="28" t="s">
        <v>961</v>
      </c>
    </row>
    <row r="17" spans="1:36">
      <c r="A17">
        <v>5015</v>
      </c>
      <c r="B17" s="34" t="str">
        <f>VLOOKUP(A17,УИК!A:C,2,FALSE)</f>
        <v>Армения</v>
      </c>
      <c r="C17" s="34" t="str">
        <f>VLOOKUP(A17,УИК!A:C,3,FALSE)</f>
        <v>Посольство в Ереване</v>
      </c>
      <c r="D17" s="30">
        <f t="shared" si="0"/>
        <v>3593</v>
      </c>
      <c r="E17" s="30">
        <f t="shared" si="1"/>
        <v>3592</v>
      </c>
      <c r="F17" s="37">
        <f t="shared" si="2"/>
        <v>0.82405345211581293</v>
      </c>
      <c r="G17" s="34">
        <v>3593</v>
      </c>
      <c r="H17" s="34">
        <v>7000</v>
      </c>
      <c r="I17" s="34">
        <v>0</v>
      </c>
      <c r="J17" s="30">
        <f t="shared" si="3"/>
        <v>0</v>
      </c>
      <c r="K17" s="34">
        <v>3580</v>
      </c>
      <c r="L17" s="34">
        <v>13</v>
      </c>
      <c r="M17" s="34">
        <v>3407</v>
      </c>
      <c r="N17" s="30">
        <v>13</v>
      </c>
      <c r="O17" s="34">
        <v>3579</v>
      </c>
      <c r="P17" s="34">
        <v>45</v>
      </c>
      <c r="Q17" s="34">
        <v>3547</v>
      </c>
      <c r="R17" s="34">
        <v>10</v>
      </c>
      <c r="S17" s="34">
        <v>3</v>
      </c>
      <c r="T17" s="34">
        <v>33</v>
      </c>
      <c r="U17" s="34">
        <v>7</v>
      </c>
      <c r="V17" s="34">
        <v>0</v>
      </c>
      <c r="W17" s="34">
        <v>0</v>
      </c>
      <c r="X17" s="34">
        <v>0</v>
      </c>
      <c r="Y17" s="34">
        <v>0</v>
      </c>
      <c r="Z17" s="4"/>
      <c r="AA17" s="35">
        <v>115</v>
      </c>
      <c r="AB17" s="16" t="s">
        <v>293</v>
      </c>
      <c r="AC17" s="35">
        <v>198</v>
      </c>
      <c r="AD17" s="16" t="s">
        <v>473</v>
      </c>
      <c r="AE17" s="35">
        <v>30</v>
      </c>
      <c r="AF17" s="16" t="s">
        <v>665</v>
      </c>
      <c r="AG17" s="35">
        <v>244</v>
      </c>
      <c r="AH17" s="16" t="s">
        <v>789</v>
      </c>
      <c r="AI17" s="35">
        <v>2960</v>
      </c>
      <c r="AJ17" s="28" t="s">
        <v>962</v>
      </c>
    </row>
    <row r="18" spans="1:36">
      <c r="A18">
        <v>5016</v>
      </c>
      <c r="B18" s="34" t="str">
        <f>VLOOKUP(A18,УИК!A:C,2,FALSE)</f>
        <v>Армения</v>
      </c>
      <c r="C18" s="34" t="str">
        <f>VLOOKUP(A18,УИК!A:C,3,FALSE)</f>
        <v>г. Ереван – 123 (Минобороны России)</v>
      </c>
      <c r="D18" s="30">
        <f t="shared" si="0"/>
        <v>451</v>
      </c>
      <c r="E18" s="30">
        <f t="shared" si="1"/>
        <v>451</v>
      </c>
      <c r="F18" s="37">
        <f t="shared" si="2"/>
        <v>0.68736141906873616</v>
      </c>
      <c r="G18" s="34">
        <v>451</v>
      </c>
      <c r="H18" s="34">
        <v>2000</v>
      </c>
      <c r="I18" s="34">
        <v>0</v>
      </c>
      <c r="J18" s="30">
        <f t="shared" si="3"/>
        <v>0</v>
      </c>
      <c r="K18" s="34">
        <v>451</v>
      </c>
      <c r="L18" s="34">
        <v>0</v>
      </c>
      <c r="M18" s="34">
        <v>1549</v>
      </c>
      <c r="N18" s="30">
        <v>0</v>
      </c>
      <c r="O18" s="34">
        <v>451</v>
      </c>
      <c r="P18" s="34">
        <v>1</v>
      </c>
      <c r="Q18" s="34">
        <v>450</v>
      </c>
      <c r="R18" s="34">
        <v>20</v>
      </c>
      <c r="S18" s="34">
        <v>0</v>
      </c>
      <c r="T18" s="34">
        <v>5</v>
      </c>
      <c r="U18" s="34">
        <v>20</v>
      </c>
      <c r="V18" s="34">
        <v>0</v>
      </c>
      <c r="W18" s="34">
        <v>0</v>
      </c>
      <c r="X18" s="34">
        <v>0</v>
      </c>
      <c r="Y18" s="34">
        <v>0</v>
      </c>
      <c r="Z18" s="4"/>
      <c r="AA18" s="35">
        <v>53</v>
      </c>
      <c r="AB18" s="16" t="s">
        <v>294</v>
      </c>
      <c r="AC18" s="35">
        <v>46</v>
      </c>
      <c r="AD18" s="16" t="s">
        <v>474</v>
      </c>
      <c r="AE18" s="35">
        <v>9</v>
      </c>
      <c r="AF18" s="16" t="s">
        <v>602</v>
      </c>
      <c r="AG18" s="35">
        <v>32</v>
      </c>
      <c r="AH18" s="16" t="s">
        <v>790</v>
      </c>
      <c r="AI18" s="35">
        <v>310</v>
      </c>
      <c r="AJ18" s="28" t="s">
        <v>963</v>
      </c>
    </row>
    <row r="19" spans="1:36">
      <c r="A19">
        <v>5017</v>
      </c>
      <c r="B19" s="34" t="str">
        <f>VLOOKUP(A19,УИК!A:C,2,FALSE)</f>
        <v>Армения</v>
      </c>
      <c r="C19" s="34" t="str">
        <f>VLOOKUP(A19,УИК!A:C,3,FALSE)</f>
        <v>г. Армавир (ПУ ФСБ России)</v>
      </c>
      <c r="D19" s="30">
        <f t="shared" si="0"/>
        <v>382</v>
      </c>
      <c r="E19" s="30">
        <f t="shared" si="1"/>
        <v>382</v>
      </c>
      <c r="F19" s="37">
        <f t="shared" si="2"/>
        <v>0.89528795811518325</v>
      </c>
      <c r="G19" s="34">
        <v>387</v>
      </c>
      <c r="H19" s="34">
        <v>2500</v>
      </c>
      <c r="I19" s="34">
        <v>0</v>
      </c>
      <c r="J19" s="30">
        <f t="shared" si="3"/>
        <v>0</v>
      </c>
      <c r="K19" s="34">
        <v>382</v>
      </c>
      <c r="L19" s="34">
        <v>0</v>
      </c>
      <c r="M19" s="34">
        <v>2118</v>
      </c>
      <c r="N19" s="30">
        <v>0</v>
      </c>
      <c r="O19" s="34">
        <v>382</v>
      </c>
      <c r="P19" s="34">
        <v>0</v>
      </c>
      <c r="Q19" s="34">
        <v>382</v>
      </c>
      <c r="R19" s="34">
        <v>25</v>
      </c>
      <c r="S19" s="34">
        <v>5</v>
      </c>
      <c r="T19" s="34">
        <v>0</v>
      </c>
      <c r="U19" s="34">
        <v>20</v>
      </c>
      <c r="V19" s="34">
        <v>0</v>
      </c>
      <c r="W19" s="34">
        <v>0</v>
      </c>
      <c r="X19" s="34">
        <v>0</v>
      </c>
      <c r="Y19" s="34">
        <v>0</v>
      </c>
      <c r="Z19" s="4"/>
      <c r="AA19" s="35">
        <v>13</v>
      </c>
      <c r="AB19" s="16" t="s">
        <v>295</v>
      </c>
      <c r="AC19" s="35">
        <v>10</v>
      </c>
      <c r="AD19" s="16" t="s">
        <v>475</v>
      </c>
      <c r="AE19" s="35">
        <v>6</v>
      </c>
      <c r="AF19" s="16" t="s">
        <v>666</v>
      </c>
      <c r="AG19" s="35">
        <v>11</v>
      </c>
      <c r="AH19" s="16" t="s">
        <v>410</v>
      </c>
      <c r="AI19" s="35">
        <v>342</v>
      </c>
      <c r="AJ19" s="28" t="s">
        <v>964</v>
      </c>
    </row>
    <row r="20" spans="1:36">
      <c r="A20">
        <v>5018</v>
      </c>
      <c r="B20" s="34" t="str">
        <f>VLOOKUP(A20,УИК!A:C,2,FALSE)</f>
        <v>Армения</v>
      </c>
      <c r="C20" s="34" t="str">
        <f>VLOOKUP(A20,УИК!A:C,3,FALSE)</f>
        <v>г. Арташат (ПУ ФСБ России)</v>
      </c>
      <c r="D20" s="30">
        <f t="shared" si="0"/>
        <v>403</v>
      </c>
      <c r="E20" s="30">
        <f t="shared" si="1"/>
        <v>403</v>
      </c>
      <c r="F20" s="37">
        <f t="shared" si="2"/>
        <v>0.8982630272952854</v>
      </c>
      <c r="G20" s="34">
        <v>416</v>
      </c>
      <c r="H20" s="34">
        <v>2000</v>
      </c>
      <c r="I20" s="34">
        <v>0</v>
      </c>
      <c r="J20" s="30">
        <f t="shared" si="3"/>
        <v>0</v>
      </c>
      <c r="K20" s="34">
        <v>403</v>
      </c>
      <c r="L20" s="34">
        <v>0</v>
      </c>
      <c r="M20" s="34">
        <v>1597</v>
      </c>
      <c r="N20" s="30">
        <v>0</v>
      </c>
      <c r="O20" s="34">
        <v>403</v>
      </c>
      <c r="P20" s="34">
        <v>3</v>
      </c>
      <c r="Q20" s="34">
        <v>400</v>
      </c>
      <c r="R20" s="34">
        <v>25</v>
      </c>
      <c r="S20" s="34">
        <v>0</v>
      </c>
      <c r="T20" s="34">
        <v>0</v>
      </c>
      <c r="U20" s="34">
        <v>25</v>
      </c>
      <c r="V20" s="34">
        <v>0</v>
      </c>
      <c r="W20" s="34">
        <v>0</v>
      </c>
      <c r="X20" s="34">
        <v>0</v>
      </c>
      <c r="Y20" s="34">
        <v>0</v>
      </c>
      <c r="Z20" s="4"/>
      <c r="AA20" s="35">
        <v>11</v>
      </c>
      <c r="AB20" s="16" t="s">
        <v>287</v>
      </c>
      <c r="AC20" s="35">
        <v>9</v>
      </c>
      <c r="AD20" s="16" t="s">
        <v>476</v>
      </c>
      <c r="AE20" s="35">
        <v>2</v>
      </c>
      <c r="AF20" s="16" t="s">
        <v>667</v>
      </c>
      <c r="AG20" s="35">
        <v>16</v>
      </c>
      <c r="AH20" s="16" t="s">
        <v>791</v>
      </c>
      <c r="AI20" s="35">
        <v>362</v>
      </c>
      <c r="AJ20" s="28" t="s">
        <v>965</v>
      </c>
    </row>
    <row r="21" spans="1:36">
      <c r="A21">
        <v>5019</v>
      </c>
      <c r="B21" s="34" t="str">
        <f>VLOOKUP(A21,УИК!A:C,2,FALSE)</f>
        <v>Армения</v>
      </c>
      <c r="C21" s="34" t="str">
        <f>VLOOKUP(A21,УИК!A:C,3,FALSE)</f>
        <v>г. Мегри (ПУ ФСБ России)</v>
      </c>
      <c r="D21" s="30">
        <f t="shared" si="0"/>
        <v>204</v>
      </c>
      <c r="E21" s="30">
        <f t="shared" si="1"/>
        <v>204</v>
      </c>
      <c r="F21" s="37">
        <f t="shared" si="2"/>
        <v>0.86764705882352944</v>
      </c>
      <c r="G21" s="34">
        <v>213</v>
      </c>
      <c r="H21" s="34">
        <v>500</v>
      </c>
      <c r="I21" s="34">
        <v>0</v>
      </c>
      <c r="J21" s="30">
        <f t="shared" si="3"/>
        <v>0</v>
      </c>
      <c r="K21" s="34">
        <v>174</v>
      </c>
      <c r="L21" s="34">
        <v>30</v>
      </c>
      <c r="M21" s="34">
        <v>296</v>
      </c>
      <c r="N21" s="30">
        <v>30</v>
      </c>
      <c r="O21" s="34">
        <v>174</v>
      </c>
      <c r="P21" s="34">
        <v>0</v>
      </c>
      <c r="Q21" s="34">
        <v>204</v>
      </c>
      <c r="R21" s="34">
        <v>25</v>
      </c>
      <c r="S21" s="34">
        <v>9</v>
      </c>
      <c r="T21" s="34">
        <v>1</v>
      </c>
      <c r="U21" s="34">
        <v>16</v>
      </c>
      <c r="V21" s="34">
        <v>0</v>
      </c>
      <c r="W21" s="34">
        <v>0</v>
      </c>
      <c r="X21" s="34">
        <v>0</v>
      </c>
      <c r="Y21" s="34">
        <v>0</v>
      </c>
      <c r="Z21" s="4"/>
      <c r="AA21" s="35">
        <v>10</v>
      </c>
      <c r="AB21" s="16" t="s">
        <v>296</v>
      </c>
      <c r="AC21" s="35">
        <v>7</v>
      </c>
      <c r="AD21" s="16" t="s">
        <v>477</v>
      </c>
      <c r="AE21" s="35">
        <v>3</v>
      </c>
      <c r="AF21" s="16" t="s">
        <v>399</v>
      </c>
      <c r="AG21" s="35">
        <v>7</v>
      </c>
      <c r="AH21" s="16" t="s">
        <v>477</v>
      </c>
      <c r="AI21" s="35">
        <v>177</v>
      </c>
      <c r="AJ21" s="28" t="s">
        <v>966</v>
      </c>
    </row>
    <row r="22" spans="1:36">
      <c r="A22">
        <v>5020</v>
      </c>
      <c r="B22" s="34" t="str">
        <f>VLOOKUP(A22,УИК!A:C,2,FALSE)</f>
        <v>Армения</v>
      </c>
      <c r="C22" s="34" t="str">
        <f>VLOOKUP(A22,УИК!A:C,3,FALSE)</f>
        <v>Генеральное консульство в Гюмри</v>
      </c>
      <c r="D22" s="30">
        <f t="shared" si="0"/>
        <v>1063</v>
      </c>
      <c r="E22" s="30">
        <f t="shared" si="1"/>
        <v>1063</v>
      </c>
      <c r="F22" s="37">
        <f t="shared" si="2"/>
        <v>0.87300094073377232</v>
      </c>
      <c r="G22" s="34">
        <v>1147</v>
      </c>
      <c r="H22" s="34">
        <v>1200</v>
      </c>
      <c r="I22" s="34">
        <v>0</v>
      </c>
      <c r="J22" s="30">
        <f t="shared" si="3"/>
        <v>0</v>
      </c>
      <c r="K22" s="34">
        <v>1061</v>
      </c>
      <c r="L22" s="34">
        <v>2</v>
      </c>
      <c r="M22" s="34">
        <v>137</v>
      </c>
      <c r="N22" s="30">
        <v>2</v>
      </c>
      <c r="O22" s="34">
        <v>1061</v>
      </c>
      <c r="P22" s="34">
        <v>6</v>
      </c>
      <c r="Q22" s="34">
        <v>1057</v>
      </c>
      <c r="R22" s="34">
        <v>10</v>
      </c>
      <c r="S22" s="34">
        <v>0</v>
      </c>
      <c r="T22" s="34">
        <v>13</v>
      </c>
      <c r="U22" s="34">
        <v>10</v>
      </c>
      <c r="V22" s="34">
        <v>0</v>
      </c>
      <c r="W22" s="34">
        <v>0</v>
      </c>
      <c r="X22" s="34">
        <v>0</v>
      </c>
      <c r="Y22" s="34">
        <v>0</v>
      </c>
      <c r="Z22" s="4"/>
      <c r="AA22" s="35">
        <v>53</v>
      </c>
      <c r="AB22" s="16" t="s">
        <v>297</v>
      </c>
      <c r="AC22" s="35">
        <v>48</v>
      </c>
      <c r="AD22" s="16" t="s">
        <v>409</v>
      </c>
      <c r="AE22" s="35">
        <v>2</v>
      </c>
      <c r="AF22" s="16" t="s">
        <v>668</v>
      </c>
      <c r="AG22" s="35">
        <v>26</v>
      </c>
      <c r="AH22" s="16" t="s">
        <v>792</v>
      </c>
      <c r="AI22" s="35">
        <v>928</v>
      </c>
      <c r="AJ22" s="28" t="s">
        <v>967</v>
      </c>
    </row>
    <row r="23" spans="1:36">
      <c r="A23">
        <v>5021</v>
      </c>
      <c r="B23" s="34" t="str">
        <f>VLOOKUP(A23,УИК!A:C,2,FALSE)</f>
        <v>Армения</v>
      </c>
      <c r="C23" s="34" t="str">
        <f>VLOOKUP(A23,УИК!A:C,3,FALSE)</f>
        <v>г. Гюмри – 922 (Минобороны России)</v>
      </c>
      <c r="D23" s="30">
        <f t="shared" si="0"/>
        <v>1000</v>
      </c>
      <c r="E23" s="30">
        <f t="shared" si="1"/>
        <v>1000</v>
      </c>
      <c r="F23" s="37">
        <f t="shared" si="2"/>
        <v>0.94599999999999995</v>
      </c>
      <c r="G23" s="34">
        <v>1000</v>
      </c>
      <c r="H23" s="34">
        <v>1000</v>
      </c>
      <c r="I23" s="34">
        <v>0</v>
      </c>
      <c r="J23" s="30">
        <f t="shared" si="3"/>
        <v>0</v>
      </c>
      <c r="K23" s="34">
        <v>1000</v>
      </c>
      <c r="L23" s="34">
        <v>0</v>
      </c>
      <c r="M23" s="34">
        <v>0</v>
      </c>
      <c r="N23" s="30">
        <v>0</v>
      </c>
      <c r="O23" s="34">
        <v>1000</v>
      </c>
      <c r="P23" s="34">
        <v>8</v>
      </c>
      <c r="Q23" s="34">
        <v>992</v>
      </c>
      <c r="R23" s="34">
        <v>20</v>
      </c>
      <c r="S23" s="34">
        <v>0</v>
      </c>
      <c r="T23" s="34">
        <v>0</v>
      </c>
      <c r="U23" s="34">
        <v>20</v>
      </c>
      <c r="V23" s="34">
        <v>0</v>
      </c>
      <c r="W23" s="34">
        <v>0</v>
      </c>
      <c r="X23" s="34">
        <v>0</v>
      </c>
      <c r="Y23" s="34">
        <v>0</v>
      </c>
      <c r="Z23" s="4"/>
      <c r="AA23" s="35">
        <v>18</v>
      </c>
      <c r="AB23" s="16" t="s">
        <v>298</v>
      </c>
      <c r="AC23" s="35">
        <v>12</v>
      </c>
      <c r="AD23" s="16" t="s">
        <v>300</v>
      </c>
      <c r="AE23" s="35">
        <v>4</v>
      </c>
      <c r="AF23" s="16" t="s">
        <v>479</v>
      </c>
      <c r="AG23" s="35">
        <v>12</v>
      </c>
      <c r="AH23" s="16" t="s">
        <v>300</v>
      </c>
      <c r="AI23" s="35">
        <v>946</v>
      </c>
      <c r="AJ23" s="28" t="s">
        <v>968</v>
      </c>
    </row>
    <row r="24" spans="1:36">
      <c r="A24">
        <v>5022</v>
      </c>
      <c r="B24" s="34" t="str">
        <f>VLOOKUP(A24,УИК!A:C,2,FALSE)</f>
        <v>Армения</v>
      </c>
      <c r="C24" s="34" t="str">
        <f>VLOOKUP(A24,УИК!A:C,3,FALSE)</f>
        <v>г. Гюмри – полигон (Минобороны России)</v>
      </c>
      <c r="D24" s="30">
        <f t="shared" si="0"/>
        <v>2000</v>
      </c>
      <c r="E24" s="30">
        <f t="shared" si="1"/>
        <v>2000</v>
      </c>
      <c r="F24" s="37">
        <f t="shared" si="2"/>
        <v>0.96199999999999997</v>
      </c>
      <c r="G24" s="34">
        <v>2018</v>
      </c>
      <c r="H24" s="34">
        <v>2000</v>
      </c>
      <c r="I24" s="34">
        <v>0</v>
      </c>
      <c r="J24" s="30">
        <f t="shared" si="3"/>
        <v>0</v>
      </c>
      <c r="K24" s="34">
        <v>2000</v>
      </c>
      <c r="L24" s="34">
        <v>0</v>
      </c>
      <c r="M24" s="34">
        <v>0</v>
      </c>
      <c r="N24" s="30">
        <v>0</v>
      </c>
      <c r="O24" s="34">
        <v>2000</v>
      </c>
      <c r="P24" s="34">
        <v>5</v>
      </c>
      <c r="Q24" s="34">
        <v>1995</v>
      </c>
      <c r="R24" s="34">
        <v>20</v>
      </c>
      <c r="S24" s="34">
        <v>0</v>
      </c>
      <c r="T24" s="34">
        <v>0</v>
      </c>
      <c r="U24" s="34">
        <v>20</v>
      </c>
      <c r="V24" s="34">
        <v>0</v>
      </c>
      <c r="W24" s="34">
        <v>0</v>
      </c>
      <c r="X24" s="34">
        <v>0</v>
      </c>
      <c r="Y24" s="34">
        <v>0</v>
      </c>
      <c r="Z24" s="4"/>
      <c r="AA24" s="35">
        <v>29</v>
      </c>
      <c r="AB24" s="16" t="s">
        <v>299</v>
      </c>
      <c r="AC24" s="35">
        <v>22</v>
      </c>
      <c r="AD24" s="16" t="s">
        <v>478</v>
      </c>
      <c r="AE24" s="35">
        <v>6</v>
      </c>
      <c r="AF24" s="16" t="s">
        <v>669</v>
      </c>
      <c r="AG24" s="35">
        <v>14</v>
      </c>
      <c r="AH24" s="16" t="s">
        <v>386</v>
      </c>
      <c r="AI24" s="35">
        <v>1924</v>
      </c>
      <c r="AJ24" s="28" t="s">
        <v>969</v>
      </c>
    </row>
    <row r="25" spans="1:36">
      <c r="A25">
        <v>5023</v>
      </c>
      <c r="B25" s="34" t="str">
        <f>VLOOKUP(A25,УИК!A:C,2,FALSE)</f>
        <v>Армения</v>
      </c>
      <c r="C25" s="34" t="str">
        <f>VLOOKUP(A25,УИК!A:C,3,FALSE)</f>
        <v>г. Гюмри – «Сиверский» (Минобороны России)</v>
      </c>
      <c r="D25" s="30">
        <f t="shared" si="0"/>
        <v>1000</v>
      </c>
      <c r="E25" s="30">
        <f t="shared" si="1"/>
        <v>1000</v>
      </c>
      <c r="F25" s="37">
        <f t="shared" si="2"/>
        <v>0.97599999999999998</v>
      </c>
      <c r="G25" s="34">
        <v>1000</v>
      </c>
      <c r="H25" s="34">
        <v>1000</v>
      </c>
      <c r="I25" s="34">
        <v>0</v>
      </c>
      <c r="J25" s="30">
        <f t="shared" si="3"/>
        <v>0</v>
      </c>
      <c r="K25" s="34">
        <v>1000</v>
      </c>
      <c r="L25" s="34">
        <v>0</v>
      </c>
      <c r="M25" s="34">
        <v>0</v>
      </c>
      <c r="N25" s="30">
        <v>0</v>
      </c>
      <c r="O25" s="34">
        <v>1000</v>
      </c>
      <c r="P25" s="34">
        <v>1</v>
      </c>
      <c r="Q25" s="34">
        <v>999</v>
      </c>
      <c r="R25" s="34">
        <v>20</v>
      </c>
      <c r="S25" s="34">
        <v>0</v>
      </c>
      <c r="T25" s="34">
        <v>0</v>
      </c>
      <c r="U25" s="34">
        <v>20</v>
      </c>
      <c r="V25" s="34">
        <v>0</v>
      </c>
      <c r="W25" s="34" t="s">
        <v>2272</v>
      </c>
      <c r="X25" s="34">
        <v>0</v>
      </c>
      <c r="Y25" s="34">
        <v>0</v>
      </c>
      <c r="Z25" s="4"/>
      <c r="AA25" s="35">
        <v>12</v>
      </c>
      <c r="AB25" s="16" t="s">
        <v>300</v>
      </c>
      <c r="AC25" s="35">
        <v>4</v>
      </c>
      <c r="AD25" s="16" t="s">
        <v>479</v>
      </c>
      <c r="AE25" s="35">
        <v>1</v>
      </c>
      <c r="AF25" s="16" t="s">
        <v>670</v>
      </c>
      <c r="AG25" s="35">
        <v>6</v>
      </c>
      <c r="AH25" s="16" t="s">
        <v>793</v>
      </c>
      <c r="AI25" s="35">
        <v>976</v>
      </c>
      <c r="AJ25" s="28" t="s">
        <v>970</v>
      </c>
    </row>
    <row r="26" spans="1:36">
      <c r="A26">
        <v>5024</v>
      </c>
      <c r="B26" s="34" t="str">
        <f>VLOOKUP(A26,УИК!A:C,2,FALSE)</f>
        <v>Армения</v>
      </c>
      <c r="C26" s="34" t="str">
        <f>VLOOKUP(A26,УИК!A:C,3,FALSE)</f>
        <v>г. Гюмри (ПУ ФСБ России)</v>
      </c>
      <c r="D26" s="30">
        <f t="shared" si="0"/>
        <v>314</v>
      </c>
      <c r="E26" s="30">
        <f t="shared" si="1"/>
        <v>314</v>
      </c>
      <c r="F26" s="37">
        <f t="shared" si="2"/>
        <v>0.9140127388535032</v>
      </c>
      <c r="G26" s="34">
        <v>314</v>
      </c>
      <c r="H26" s="34">
        <v>500</v>
      </c>
      <c r="I26" s="34">
        <v>74</v>
      </c>
      <c r="J26" s="30">
        <f t="shared" si="3"/>
        <v>1</v>
      </c>
      <c r="K26" s="34">
        <v>240</v>
      </c>
      <c r="L26" s="34">
        <v>0</v>
      </c>
      <c r="M26" s="34">
        <v>186</v>
      </c>
      <c r="N26" s="30">
        <v>74</v>
      </c>
      <c r="O26" s="34">
        <v>240</v>
      </c>
      <c r="P26" s="34">
        <v>3</v>
      </c>
      <c r="Q26" s="34">
        <v>311</v>
      </c>
      <c r="R26" s="34">
        <v>25</v>
      </c>
      <c r="S26" s="34">
        <v>0</v>
      </c>
      <c r="T26" s="34">
        <v>1</v>
      </c>
      <c r="U26" s="34">
        <v>25</v>
      </c>
      <c r="V26" s="34">
        <v>0</v>
      </c>
      <c r="W26" s="34">
        <v>0</v>
      </c>
      <c r="X26" s="34">
        <v>0</v>
      </c>
      <c r="Y26" s="34">
        <v>0</v>
      </c>
      <c r="Z26" s="4"/>
      <c r="AA26" s="35">
        <v>4</v>
      </c>
      <c r="AB26" s="16" t="s">
        <v>301</v>
      </c>
      <c r="AC26" s="35">
        <v>6</v>
      </c>
      <c r="AD26" s="16" t="s">
        <v>480</v>
      </c>
      <c r="AE26" s="35">
        <v>2</v>
      </c>
      <c r="AF26" s="16" t="s">
        <v>444</v>
      </c>
      <c r="AG26" s="35">
        <v>12</v>
      </c>
      <c r="AH26" s="16" t="s">
        <v>392</v>
      </c>
      <c r="AI26" s="35">
        <v>287</v>
      </c>
      <c r="AJ26" s="28" t="s">
        <v>971</v>
      </c>
    </row>
    <row r="27" spans="1:36">
      <c r="A27">
        <v>5025</v>
      </c>
      <c r="B27" s="34" t="str">
        <f>VLOOKUP(A27,УИК!A:C,2,FALSE)</f>
        <v>Бангладеш</v>
      </c>
      <c r="C27" s="34" t="str">
        <f>VLOOKUP(A27,УИК!A:C,3,FALSE)</f>
        <v>Посольство в Дакке</v>
      </c>
      <c r="D27" s="30">
        <f t="shared" si="0"/>
        <v>103</v>
      </c>
      <c r="E27" s="30">
        <f t="shared" si="1"/>
        <v>103</v>
      </c>
      <c r="F27" s="37">
        <f t="shared" si="2"/>
        <v>0.65048543689320393</v>
      </c>
      <c r="G27" s="34">
        <v>118</v>
      </c>
      <c r="H27" s="34">
        <v>150</v>
      </c>
      <c r="I27" s="34">
        <v>0</v>
      </c>
      <c r="J27" s="30">
        <f t="shared" si="3"/>
        <v>0</v>
      </c>
      <c r="K27" s="34">
        <v>103</v>
      </c>
      <c r="L27" s="34">
        <v>0</v>
      </c>
      <c r="M27" s="34">
        <v>47</v>
      </c>
      <c r="N27" s="30">
        <v>0</v>
      </c>
      <c r="O27" s="34">
        <v>103</v>
      </c>
      <c r="P27" s="34">
        <v>2</v>
      </c>
      <c r="Q27" s="34">
        <v>101</v>
      </c>
      <c r="R27" s="34">
        <v>3</v>
      </c>
      <c r="S27" s="34">
        <v>0</v>
      </c>
      <c r="T27" s="34">
        <v>0</v>
      </c>
      <c r="U27" s="34">
        <v>3</v>
      </c>
      <c r="V27" s="34">
        <v>0</v>
      </c>
      <c r="W27" s="34">
        <v>0</v>
      </c>
      <c r="X27" s="34">
        <v>0</v>
      </c>
      <c r="Y27" s="34">
        <v>0</v>
      </c>
      <c r="Z27" s="4"/>
      <c r="AA27" s="35">
        <v>2</v>
      </c>
      <c r="AB27" s="16" t="s">
        <v>302</v>
      </c>
      <c r="AC27" s="35">
        <v>21</v>
      </c>
      <c r="AD27" s="16" t="s">
        <v>481</v>
      </c>
      <c r="AE27" s="35">
        <v>4</v>
      </c>
      <c r="AF27" s="16" t="s">
        <v>311</v>
      </c>
      <c r="AG27" s="35">
        <v>7</v>
      </c>
      <c r="AH27" s="16" t="s">
        <v>794</v>
      </c>
      <c r="AI27" s="35">
        <v>67</v>
      </c>
      <c r="AJ27" s="28" t="s">
        <v>972</v>
      </c>
    </row>
    <row r="28" spans="1:36">
      <c r="A28">
        <v>5026</v>
      </c>
      <c r="B28" s="34" t="str">
        <f>VLOOKUP(A28,УИК!A:C,2,FALSE)</f>
        <v>Бангладеш</v>
      </c>
      <c r="C28" s="34" t="str">
        <f>VLOOKUP(A28,УИК!A:C,3,FALSE)</f>
        <v>Генеральное консульство в Читтагонге</v>
      </c>
      <c r="D28" s="30">
        <f t="shared" si="0"/>
        <v>7</v>
      </c>
      <c r="E28" s="30">
        <f t="shared" si="1"/>
        <v>7</v>
      </c>
      <c r="F28" s="37">
        <f t="shared" si="2"/>
        <v>0.8571428571428571</v>
      </c>
      <c r="G28" s="34">
        <v>7</v>
      </c>
      <c r="H28" s="34">
        <v>20</v>
      </c>
      <c r="I28" s="34">
        <v>0</v>
      </c>
      <c r="J28" s="30">
        <f t="shared" si="3"/>
        <v>0</v>
      </c>
      <c r="K28" s="34">
        <v>7</v>
      </c>
      <c r="L28" s="34">
        <v>0</v>
      </c>
      <c r="M28" s="34">
        <v>13</v>
      </c>
      <c r="N28" s="30">
        <v>0</v>
      </c>
      <c r="O28" s="34">
        <v>7</v>
      </c>
      <c r="P28" s="34">
        <v>0</v>
      </c>
      <c r="Q28" s="34">
        <v>7</v>
      </c>
      <c r="R28" s="34">
        <v>2</v>
      </c>
      <c r="S28" s="34">
        <v>0</v>
      </c>
      <c r="T28" s="34">
        <v>0</v>
      </c>
      <c r="U28" s="34">
        <v>2</v>
      </c>
      <c r="V28" s="34">
        <v>0</v>
      </c>
      <c r="W28" s="34">
        <v>0</v>
      </c>
      <c r="X28" s="34">
        <v>0</v>
      </c>
      <c r="Y28" s="34">
        <v>0</v>
      </c>
      <c r="Z28" s="4"/>
      <c r="AA28" s="35">
        <v>0</v>
      </c>
      <c r="AB28" s="16" t="s">
        <v>292</v>
      </c>
      <c r="AC28" s="35">
        <v>1</v>
      </c>
      <c r="AD28" s="16" t="s">
        <v>482</v>
      </c>
      <c r="AE28" s="35">
        <v>0</v>
      </c>
      <c r="AF28" s="16" t="s">
        <v>292</v>
      </c>
      <c r="AG28" s="35">
        <v>0</v>
      </c>
      <c r="AH28" s="16" t="s">
        <v>292</v>
      </c>
      <c r="AI28" s="35">
        <v>6</v>
      </c>
      <c r="AJ28" s="28" t="s">
        <v>973</v>
      </c>
    </row>
    <row r="29" spans="1:36">
      <c r="A29">
        <v>5027</v>
      </c>
      <c r="B29" s="34" t="str">
        <f>VLOOKUP(A29,УИК!A:C,2,FALSE)</f>
        <v>Бахрейн</v>
      </c>
      <c r="C29" s="34" t="str">
        <f>VLOOKUP(A29,УИК!A:C,3,FALSE)</f>
        <v>Посольство в Манаме</v>
      </c>
      <c r="D29" s="30">
        <f t="shared" si="0"/>
        <v>141</v>
      </c>
      <c r="E29" s="30">
        <f t="shared" si="1"/>
        <v>140</v>
      </c>
      <c r="F29" s="37">
        <f t="shared" si="2"/>
        <v>0.54285714285714282</v>
      </c>
      <c r="G29" s="34">
        <v>144</v>
      </c>
      <c r="H29" s="34">
        <v>200</v>
      </c>
      <c r="I29" s="34">
        <v>0</v>
      </c>
      <c r="J29" s="30">
        <f t="shared" si="3"/>
        <v>0</v>
      </c>
      <c r="K29" s="34">
        <v>141</v>
      </c>
      <c r="L29" s="34">
        <v>0</v>
      </c>
      <c r="M29" s="34">
        <v>59</v>
      </c>
      <c r="N29" s="30">
        <v>0</v>
      </c>
      <c r="O29" s="34">
        <v>140</v>
      </c>
      <c r="P29" s="34">
        <v>2</v>
      </c>
      <c r="Q29" s="34">
        <v>138</v>
      </c>
      <c r="R29" s="34">
        <v>5</v>
      </c>
      <c r="S29" s="34">
        <v>3</v>
      </c>
      <c r="T29" s="34">
        <v>6</v>
      </c>
      <c r="U29" s="34">
        <v>2</v>
      </c>
      <c r="V29" s="34">
        <v>0</v>
      </c>
      <c r="W29" s="34">
        <v>0</v>
      </c>
      <c r="X29" s="34">
        <v>0</v>
      </c>
      <c r="Y29" s="34">
        <v>0</v>
      </c>
      <c r="Z29" s="4"/>
      <c r="AA29" s="35">
        <v>5</v>
      </c>
      <c r="AB29" s="16" t="s">
        <v>303</v>
      </c>
      <c r="AC29" s="35">
        <v>22</v>
      </c>
      <c r="AD29" s="16" t="s">
        <v>483</v>
      </c>
      <c r="AE29" s="35">
        <v>3</v>
      </c>
      <c r="AF29" s="16" t="s">
        <v>671</v>
      </c>
      <c r="AG29" s="35">
        <v>32</v>
      </c>
      <c r="AH29" s="16" t="s">
        <v>795</v>
      </c>
      <c r="AI29" s="35">
        <v>76</v>
      </c>
      <c r="AJ29" s="28" t="s">
        <v>974</v>
      </c>
    </row>
    <row r="30" spans="1:36">
      <c r="A30">
        <v>5028</v>
      </c>
      <c r="B30" s="34" t="str">
        <f>VLOOKUP(A30,УИК!A:C,2,FALSE)</f>
        <v>Бельгия</v>
      </c>
      <c r="C30" s="34" t="str">
        <f>VLOOKUP(A30,УИК!A:C,3,FALSE)</f>
        <v>Посольство в Брюсселе</v>
      </c>
      <c r="D30" s="30">
        <f t="shared" si="0"/>
        <v>1263</v>
      </c>
      <c r="E30" s="30">
        <f t="shared" si="1"/>
        <v>1263</v>
      </c>
      <c r="F30" s="37">
        <f t="shared" si="2"/>
        <v>0.45605700712589076</v>
      </c>
      <c r="G30" s="34">
        <v>1278</v>
      </c>
      <c r="H30" s="34">
        <v>2000</v>
      </c>
      <c r="I30" s="34">
        <v>0</v>
      </c>
      <c r="J30" s="30">
        <f t="shared" si="3"/>
        <v>0</v>
      </c>
      <c r="K30" s="34">
        <v>1252</v>
      </c>
      <c r="L30" s="34">
        <v>11</v>
      </c>
      <c r="M30" s="34">
        <v>737</v>
      </c>
      <c r="N30" s="30">
        <v>11</v>
      </c>
      <c r="O30" s="34">
        <v>1252</v>
      </c>
      <c r="P30" s="34">
        <v>26</v>
      </c>
      <c r="Q30" s="34">
        <v>1237</v>
      </c>
      <c r="R30" s="34">
        <v>10</v>
      </c>
      <c r="S30" s="34">
        <v>0</v>
      </c>
      <c r="T30" s="34">
        <v>56</v>
      </c>
      <c r="U30" s="34">
        <v>10</v>
      </c>
      <c r="V30" s="34">
        <v>0</v>
      </c>
      <c r="W30" s="34">
        <v>0</v>
      </c>
      <c r="X30" s="34">
        <v>0</v>
      </c>
      <c r="Y30" s="34">
        <v>0</v>
      </c>
      <c r="Z30" s="4"/>
      <c r="AA30" s="35">
        <v>52</v>
      </c>
      <c r="AB30" s="16" t="s">
        <v>280</v>
      </c>
      <c r="AC30" s="35">
        <v>147</v>
      </c>
      <c r="AD30" s="16" t="s">
        <v>484</v>
      </c>
      <c r="AE30" s="35">
        <v>54</v>
      </c>
      <c r="AF30" s="16" t="s">
        <v>672</v>
      </c>
      <c r="AG30" s="35">
        <v>408</v>
      </c>
      <c r="AH30" s="16" t="s">
        <v>796</v>
      </c>
      <c r="AI30" s="35">
        <v>576</v>
      </c>
      <c r="AJ30" s="28" t="s">
        <v>975</v>
      </c>
    </row>
    <row r="31" spans="1:36">
      <c r="A31">
        <v>5029</v>
      </c>
      <c r="B31" s="34" t="str">
        <f>VLOOKUP(A31,УИК!A:C,2,FALSE)</f>
        <v>Бельгия</v>
      </c>
      <c r="C31" s="34" t="str">
        <f>VLOOKUP(A31,УИК!A:C,3,FALSE)</f>
        <v>Генеральное консульство в Антверпене</v>
      </c>
      <c r="D31" s="30">
        <f t="shared" si="0"/>
        <v>451</v>
      </c>
      <c r="E31" s="30">
        <f t="shared" si="1"/>
        <v>451</v>
      </c>
      <c r="F31" s="37">
        <f t="shared" si="2"/>
        <v>0.53436807095343686</v>
      </c>
      <c r="G31" s="34">
        <v>471</v>
      </c>
      <c r="H31" s="34">
        <v>3000</v>
      </c>
      <c r="I31" s="34">
        <v>0</v>
      </c>
      <c r="J31" s="30">
        <f t="shared" si="3"/>
        <v>0</v>
      </c>
      <c r="K31" s="34">
        <v>451</v>
      </c>
      <c r="L31" s="34">
        <v>0</v>
      </c>
      <c r="M31" s="34">
        <v>2549</v>
      </c>
      <c r="N31" s="30">
        <v>0</v>
      </c>
      <c r="O31" s="34">
        <v>451</v>
      </c>
      <c r="P31" s="34">
        <v>8</v>
      </c>
      <c r="Q31" s="34">
        <v>443</v>
      </c>
      <c r="R31" s="34">
        <v>10</v>
      </c>
      <c r="S31" s="34">
        <v>0</v>
      </c>
      <c r="T31" s="34">
        <v>18</v>
      </c>
      <c r="U31" s="34">
        <v>10</v>
      </c>
      <c r="V31" s="34">
        <v>0</v>
      </c>
      <c r="W31" s="34">
        <v>0</v>
      </c>
      <c r="X31" s="34">
        <v>0</v>
      </c>
      <c r="Y31" s="34">
        <v>0</v>
      </c>
      <c r="Z31" s="4"/>
      <c r="AA31" s="35">
        <v>14</v>
      </c>
      <c r="AB31" s="16" t="s">
        <v>304</v>
      </c>
      <c r="AC31" s="35">
        <v>50</v>
      </c>
      <c r="AD31" s="16" t="s">
        <v>485</v>
      </c>
      <c r="AE31" s="35">
        <v>20</v>
      </c>
      <c r="AF31" s="16" t="s">
        <v>378</v>
      </c>
      <c r="AG31" s="35">
        <v>118</v>
      </c>
      <c r="AH31" s="16" t="s">
        <v>797</v>
      </c>
      <c r="AI31" s="35">
        <v>241</v>
      </c>
      <c r="AJ31" s="28" t="s">
        <v>976</v>
      </c>
    </row>
    <row r="32" spans="1:36">
      <c r="A32">
        <v>5030</v>
      </c>
      <c r="B32" s="34" t="str">
        <f>VLOOKUP(A32,УИК!A:C,2,FALSE)</f>
        <v>Бенин</v>
      </c>
      <c r="C32" s="34" t="str">
        <f>VLOOKUP(A32,УИК!A:C,3,FALSE)</f>
        <v>Посольство в Котону</v>
      </c>
      <c r="D32" s="30">
        <f t="shared" si="0"/>
        <v>69</v>
      </c>
      <c r="E32" s="30">
        <f t="shared" si="1"/>
        <v>69</v>
      </c>
      <c r="F32" s="37">
        <f t="shared" si="2"/>
        <v>0.62318840579710144</v>
      </c>
      <c r="G32" s="34">
        <v>76</v>
      </c>
      <c r="H32" s="34">
        <v>150</v>
      </c>
      <c r="I32" s="34">
        <v>18</v>
      </c>
      <c r="J32" s="30">
        <f t="shared" si="3"/>
        <v>1</v>
      </c>
      <c r="K32" s="34">
        <v>51</v>
      </c>
      <c r="L32" s="34">
        <v>0</v>
      </c>
      <c r="M32" s="34">
        <v>81</v>
      </c>
      <c r="N32" s="30">
        <v>18</v>
      </c>
      <c r="O32" s="34">
        <v>51</v>
      </c>
      <c r="P32" s="34">
        <v>0</v>
      </c>
      <c r="Q32" s="34">
        <v>69</v>
      </c>
      <c r="R32" s="34">
        <v>5</v>
      </c>
      <c r="S32" s="34">
        <v>0</v>
      </c>
      <c r="T32" s="34">
        <v>1</v>
      </c>
      <c r="U32" s="34">
        <v>5</v>
      </c>
      <c r="V32" s="34">
        <v>0</v>
      </c>
      <c r="W32" s="34">
        <v>0</v>
      </c>
      <c r="X32" s="34">
        <v>0</v>
      </c>
      <c r="Y32" s="34">
        <v>0</v>
      </c>
      <c r="Z32" s="4"/>
      <c r="AA32" s="35">
        <v>3</v>
      </c>
      <c r="AB32" s="16" t="s">
        <v>305</v>
      </c>
      <c r="AC32" s="35">
        <v>12</v>
      </c>
      <c r="AD32" s="16" t="s">
        <v>486</v>
      </c>
      <c r="AE32" s="35">
        <v>3</v>
      </c>
      <c r="AF32" s="16" t="s">
        <v>305</v>
      </c>
      <c r="AG32" s="35">
        <v>8</v>
      </c>
      <c r="AH32" s="16" t="s">
        <v>798</v>
      </c>
      <c r="AI32" s="35">
        <v>43</v>
      </c>
      <c r="AJ32" s="28" t="s">
        <v>977</v>
      </c>
    </row>
    <row r="33" spans="1:36">
      <c r="A33">
        <v>5031</v>
      </c>
      <c r="B33" s="34" t="str">
        <f>VLOOKUP(A33,УИК!A:C,2,FALSE)</f>
        <v>Белоруссия</v>
      </c>
      <c r="C33" s="34" t="str">
        <f>VLOOKUP(A33,УИК!A:C,3,FALSE)</f>
        <v>Генеральное консульство в Бресте</v>
      </c>
      <c r="D33" s="30">
        <f t="shared" si="0"/>
        <v>1457</v>
      </c>
      <c r="E33" s="30">
        <f t="shared" si="1"/>
        <v>1455</v>
      </c>
      <c r="F33" s="37">
        <f t="shared" si="2"/>
        <v>0.70446735395189009</v>
      </c>
      <c r="G33" s="34">
        <v>1457</v>
      </c>
      <c r="H33" s="34">
        <v>10000</v>
      </c>
      <c r="I33" s="34">
        <v>0</v>
      </c>
      <c r="J33" s="30">
        <f t="shared" si="3"/>
        <v>0</v>
      </c>
      <c r="K33" s="34">
        <v>1326</v>
      </c>
      <c r="L33" s="34">
        <v>131</v>
      </c>
      <c r="M33" s="34">
        <v>8543</v>
      </c>
      <c r="N33" s="30">
        <v>131</v>
      </c>
      <c r="O33" s="34">
        <v>1324</v>
      </c>
      <c r="P33" s="34">
        <v>12</v>
      </c>
      <c r="Q33" s="34">
        <v>1443</v>
      </c>
      <c r="R33" s="34">
        <v>40</v>
      </c>
      <c r="S33" s="34">
        <v>3</v>
      </c>
      <c r="T33" s="34">
        <v>66</v>
      </c>
      <c r="U33" s="34">
        <v>37</v>
      </c>
      <c r="V33" s="34">
        <v>0</v>
      </c>
      <c r="W33" s="34">
        <v>0</v>
      </c>
      <c r="X33" s="34">
        <v>0</v>
      </c>
      <c r="Y33" s="34">
        <v>0</v>
      </c>
      <c r="Z33" s="4"/>
      <c r="AA33" s="35">
        <v>50</v>
      </c>
      <c r="AB33" s="16" t="s">
        <v>306</v>
      </c>
      <c r="AC33" s="35">
        <v>155</v>
      </c>
      <c r="AD33" s="16" t="s">
        <v>487</v>
      </c>
      <c r="AE33" s="35">
        <v>35</v>
      </c>
      <c r="AF33" s="16" t="s">
        <v>346</v>
      </c>
      <c r="AG33" s="35">
        <v>178</v>
      </c>
      <c r="AH33" s="16" t="s">
        <v>799</v>
      </c>
      <c r="AI33" s="35">
        <v>1025</v>
      </c>
      <c r="AJ33" s="28" t="s">
        <v>978</v>
      </c>
    </row>
    <row r="34" spans="1:36">
      <c r="A34">
        <v>5032</v>
      </c>
      <c r="B34" s="34" t="str">
        <f>VLOOKUP(A34,УИК!A:C,2,FALSE)</f>
        <v>Белоруссия</v>
      </c>
      <c r="C34" s="34" t="str">
        <f>VLOOKUP(A34,УИК!A:C,3,FALSE)</f>
        <v>г. Гродно</v>
      </c>
      <c r="D34" s="30">
        <f t="shared" si="0"/>
        <v>964</v>
      </c>
      <c r="E34" s="30">
        <f t="shared" si="1"/>
        <v>964</v>
      </c>
      <c r="F34" s="37">
        <f t="shared" si="2"/>
        <v>0.67323651452282163</v>
      </c>
      <c r="G34" s="34">
        <v>964</v>
      </c>
      <c r="H34" s="34">
        <v>6000</v>
      </c>
      <c r="I34" s="34">
        <v>0</v>
      </c>
      <c r="J34" s="30">
        <f t="shared" si="3"/>
        <v>0</v>
      </c>
      <c r="K34" s="34">
        <v>870</v>
      </c>
      <c r="L34" s="34">
        <v>94</v>
      </c>
      <c r="M34" s="34">
        <v>5036</v>
      </c>
      <c r="N34" s="30">
        <v>94</v>
      </c>
      <c r="O34" s="34">
        <v>870</v>
      </c>
      <c r="P34" s="34">
        <v>4</v>
      </c>
      <c r="Q34" s="34">
        <v>960</v>
      </c>
      <c r="R34" s="34">
        <v>20</v>
      </c>
      <c r="S34" s="34">
        <v>0</v>
      </c>
      <c r="T34" s="34">
        <v>32</v>
      </c>
      <c r="U34" s="34">
        <v>20</v>
      </c>
      <c r="V34" s="34">
        <v>0</v>
      </c>
      <c r="W34" s="34">
        <v>0</v>
      </c>
      <c r="X34" s="34">
        <v>0</v>
      </c>
      <c r="Y34" s="34">
        <v>0</v>
      </c>
      <c r="Z34" s="4"/>
      <c r="AA34" s="35">
        <v>29</v>
      </c>
      <c r="AB34" s="16" t="s">
        <v>307</v>
      </c>
      <c r="AC34" s="35">
        <v>108</v>
      </c>
      <c r="AD34" s="16" t="s">
        <v>488</v>
      </c>
      <c r="AE34" s="35">
        <v>19</v>
      </c>
      <c r="AF34" s="16" t="s">
        <v>673</v>
      </c>
      <c r="AG34" s="35">
        <v>155</v>
      </c>
      <c r="AH34" s="16" t="s">
        <v>800</v>
      </c>
      <c r="AI34" s="35">
        <v>649</v>
      </c>
      <c r="AJ34" s="28" t="s">
        <v>979</v>
      </c>
    </row>
    <row r="35" spans="1:36">
      <c r="A35">
        <v>5033</v>
      </c>
      <c r="B35" s="34" t="str">
        <f>VLOOKUP(A35,УИК!A:C,2,FALSE)</f>
        <v>Белоруссия</v>
      </c>
      <c r="C35" s="34" t="str">
        <f>VLOOKUP(A35,УИК!A:C,3,FALSE)</f>
        <v xml:space="preserve">Посольство в Минске </v>
      </c>
      <c r="D35" s="30">
        <f t="shared" si="0"/>
        <v>5295</v>
      </c>
      <c r="E35" s="30">
        <f t="shared" si="1"/>
        <v>5288</v>
      </c>
      <c r="F35" s="37">
        <f t="shared" si="2"/>
        <v>0.60722390317700459</v>
      </c>
      <c r="G35" s="34">
        <v>5303</v>
      </c>
      <c r="H35" s="34">
        <v>16000</v>
      </c>
      <c r="I35" s="34">
        <v>0</v>
      </c>
      <c r="J35" s="30">
        <f t="shared" si="3"/>
        <v>0</v>
      </c>
      <c r="K35" s="34">
        <v>5028</v>
      </c>
      <c r="L35" s="34">
        <v>267</v>
      </c>
      <c r="M35" s="34">
        <v>10705</v>
      </c>
      <c r="N35" s="30">
        <v>267</v>
      </c>
      <c r="O35" s="34">
        <v>5021</v>
      </c>
      <c r="P35" s="34">
        <v>41</v>
      </c>
      <c r="Q35" s="34">
        <v>5247</v>
      </c>
      <c r="R35" s="34">
        <v>30</v>
      </c>
      <c r="S35" s="34">
        <v>17</v>
      </c>
      <c r="T35" s="34">
        <v>287</v>
      </c>
      <c r="U35" s="34">
        <v>13</v>
      </c>
      <c r="V35" s="34">
        <v>0</v>
      </c>
      <c r="W35" s="34">
        <v>0</v>
      </c>
      <c r="X35" s="34">
        <v>0</v>
      </c>
      <c r="Y35" s="34">
        <v>0</v>
      </c>
      <c r="Z35" s="4"/>
      <c r="AA35" s="35">
        <v>180</v>
      </c>
      <c r="AB35" s="16" t="s">
        <v>295</v>
      </c>
      <c r="AC35" s="35">
        <v>619</v>
      </c>
      <c r="AD35" s="16" t="s">
        <v>489</v>
      </c>
      <c r="AE35" s="35">
        <v>132</v>
      </c>
      <c r="AF35" s="16" t="s">
        <v>340</v>
      </c>
      <c r="AG35" s="35">
        <v>1105</v>
      </c>
      <c r="AH35" s="16" t="s">
        <v>801</v>
      </c>
      <c r="AI35" s="35">
        <v>3211</v>
      </c>
      <c r="AJ35" s="28" t="s">
        <v>980</v>
      </c>
    </row>
    <row r="36" spans="1:36">
      <c r="A36">
        <v>5034</v>
      </c>
      <c r="B36" s="34" t="str">
        <f>VLOOKUP(A36,УИК!A:C,2,FALSE)</f>
        <v>Белоруссия</v>
      </c>
      <c r="C36" s="34" t="str">
        <f>VLOOKUP(A36,УИК!A:C,3,FALSE)</f>
        <v>г. Витебск</v>
      </c>
      <c r="D36" s="30">
        <f t="shared" si="0"/>
        <v>1356</v>
      </c>
      <c r="E36" s="30">
        <f t="shared" si="1"/>
        <v>1356</v>
      </c>
      <c r="F36" s="37">
        <f t="shared" si="2"/>
        <v>0.6836283185840708</v>
      </c>
      <c r="G36" s="34">
        <v>1356</v>
      </c>
      <c r="H36" s="34">
        <v>7000</v>
      </c>
      <c r="I36" s="34">
        <v>0</v>
      </c>
      <c r="J36" s="30">
        <f t="shared" si="3"/>
        <v>0</v>
      </c>
      <c r="K36" s="34">
        <v>1342</v>
      </c>
      <c r="L36" s="34">
        <v>14</v>
      </c>
      <c r="M36" s="34">
        <v>5644</v>
      </c>
      <c r="N36" s="30">
        <v>14</v>
      </c>
      <c r="O36" s="34">
        <v>1342</v>
      </c>
      <c r="P36" s="34">
        <v>14</v>
      </c>
      <c r="Q36" s="34">
        <v>1342</v>
      </c>
      <c r="R36" s="34">
        <v>20</v>
      </c>
      <c r="S36" s="34">
        <v>1</v>
      </c>
      <c r="T36" s="34">
        <v>56</v>
      </c>
      <c r="U36" s="34">
        <v>19</v>
      </c>
      <c r="V36" s="34">
        <v>0</v>
      </c>
      <c r="W36" s="34">
        <v>0</v>
      </c>
      <c r="X36" s="34">
        <v>0</v>
      </c>
      <c r="Y36" s="34">
        <v>0</v>
      </c>
      <c r="Z36" s="4"/>
      <c r="AA36" s="35">
        <v>45</v>
      </c>
      <c r="AB36" s="16" t="s">
        <v>308</v>
      </c>
      <c r="AC36" s="35">
        <v>197</v>
      </c>
      <c r="AD36" s="16" t="s">
        <v>490</v>
      </c>
      <c r="AE36" s="35">
        <v>32</v>
      </c>
      <c r="AF36" s="16" t="s">
        <v>674</v>
      </c>
      <c r="AG36" s="35">
        <v>141</v>
      </c>
      <c r="AH36" s="16" t="s">
        <v>802</v>
      </c>
      <c r="AI36" s="35">
        <v>927</v>
      </c>
      <c r="AJ36" s="28" t="s">
        <v>981</v>
      </c>
    </row>
    <row r="37" spans="1:36">
      <c r="A37">
        <v>5035</v>
      </c>
      <c r="B37" s="34" t="str">
        <f>VLOOKUP(A37,УИК!A:C,2,FALSE)</f>
        <v>Белоруссия</v>
      </c>
      <c r="C37" s="34" t="str">
        <f>VLOOKUP(A37,УИК!A:C,3,FALSE)</f>
        <v>г. Гомель</v>
      </c>
      <c r="D37" s="30">
        <f t="shared" si="0"/>
        <v>1672</v>
      </c>
      <c r="E37" s="30">
        <f t="shared" si="1"/>
        <v>1672</v>
      </c>
      <c r="F37" s="37">
        <f t="shared" si="2"/>
        <v>0.67882775119617222</v>
      </c>
      <c r="G37" s="34">
        <v>1672</v>
      </c>
      <c r="H37" s="34">
        <v>6000</v>
      </c>
      <c r="I37" s="34">
        <v>0</v>
      </c>
      <c r="J37" s="30">
        <f t="shared" si="3"/>
        <v>0</v>
      </c>
      <c r="K37" s="34">
        <v>1362</v>
      </c>
      <c r="L37" s="34">
        <v>310</v>
      </c>
      <c r="M37" s="34">
        <v>4328</v>
      </c>
      <c r="N37" s="30">
        <v>310</v>
      </c>
      <c r="O37" s="34">
        <v>1362</v>
      </c>
      <c r="P37" s="34">
        <v>7</v>
      </c>
      <c r="Q37" s="34">
        <v>1665</v>
      </c>
      <c r="R37" s="34">
        <v>20</v>
      </c>
      <c r="S37" s="34">
        <v>0</v>
      </c>
      <c r="T37" s="34">
        <v>114</v>
      </c>
      <c r="U37" s="34">
        <v>20</v>
      </c>
      <c r="V37" s="34">
        <v>0</v>
      </c>
      <c r="W37" s="34">
        <v>0</v>
      </c>
      <c r="X37" s="34">
        <v>0</v>
      </c>
      <c r="Y37" s="34">
        <v>0</v>
      </c>
      <c r="Z37" s="4"/>
      <c r="AA37" s="35">
        <v>51</v>
      </c>
      <c r="AB37" s="16" t="s">
        <v>309</v>
      </c>
      <c r="AC37" s="35">
        <v>238</v>
      </c>
      <c r="AD37" s="16" t="s">
        <v>491</v>
      </c>
      <c r="AE37" s="35">
        <v>45</v>
      </c>
      <c r="AF37" s="16" t="s">
        <v>675</v>
      </c>
      <c r="AG37" s="35">
        <v>196</v>
      </c>
      <c r="AH37" s="16" t="s">
        <v>803</v>
      </c>
      <c r="AI37" s="35">
        <v>1135</v>
      </c>
      <c r="AJ37" s="28" t="s">
        <v>982</v>
      </c>
    </row>
    <row r="38" spans="1:36">
      <c r="A38">
        <v>5036</v>
      </c>
      <c r="B38" s="34" t="str">
        <f>VLOOKUP(A38,УИК!A:C,2,FALSE)</f>
        <v>Белоруссия</v>
      </c>
      <c r="C38" s="34" t="str">
        <f>VLOOKUP(A38,УИК!A:C,3,FALSE)</f>
        <v>г. Могилев</v>
      </c>
      <c r="D38" s="30">
        <f t="shared" si="0"/>
        <v>928</v>
      </c>
      <c r="E38" s="30">
        <f t="shared" si="1"/>
        <v>928</v>
      </c>
      <c r="F38" s="37">
        <f t="shared" si="2"/>
        <v>0.70474137931034486</v>
      </c>
      <c r="G38" s="34">
        <v>928</v>
      </c>
      <c r="H38" s="34">
        <v>7000</v>
      </c>
      <c r="I38" s="34">
        <v>0</v>
      </c>
      <c r="J38" s="30">
        <f t="shared" si="3"/>
        <v>0</v>
      </c>
      <c r="K38" s="34">
        <v>923</v>
      </c>
      <c r="L38" s="34">
        <v>5</v>
      </c>
      <c r="M38" s="34">
        <v>6072</v>
      </c>
      <c r="N38" s="30">
        <v>5</v>
      </c>
      <c r="O38" s="34">
        <v>923</v>
      </c>
      <c r="P38" s="34">
        <v>7</v>
      </c>
      <c r="Q38" s="34">
        <v>921</v>
      </c>
      <c r="R38" s="34">
        <v>20</v>
      </c>
      <c r="S38" s="34">
        <v>0</v>
      </c>
      <c r="T38" s="34">
        <v>23</v>
      </c>
      <c r="U38" s="34">
        <v>20</v>
      </c>
      <c r="V38" s="34">
        <v>0</v>
      </c>
      <c r="W38" s="34">
        <v>0</v>
      </c>
      <c r="X38" s="34">
        <v>0</v>
      </c>
      <c r="Y38" s="34">
        <v>0</v>
      </c>
      <c r="Z38" s="4"/>
      <c r="AA38" s="35">
        <v>39</v>
      </c>
      <c r="AB38" s="16" t="s">
        <v>310</v>
      </c>
      <c r="AC38" s="35">
        <v>105</v>
      </c>
      <c r="AD38" s="16" t="s">
        <v>492</v>
      </c>
      <c r="AE38" s="35">
        <v>29</v>
      </c>
      <c r="AF38" s="16" t="s">
        <v>676</v>
      </c>
      <c r="AG38" s="35">
        <v>94</v>
      </c>
      <c r="AH38" s="16" t="s">
        <v>706</v>
      </c>
      <c r="AI38" s="35">
        <v>654</v>
      </c>
      <c r="AJ38" s="28" t="s">
        <v>983</v>
      </c>
    </row>
    <row r="39" spans="1:36">
      <c r="A39">
        <v>5037</v>
      </c>
      <c r="B39" s="34" t="str">
        <f>VLOOKUP(A39,УИК!A:C,2,FALSE)</f>
        <v>Белоруссия</v>
      </c>
      <c r="C39" s="34" t="str">
        <f>VLOOKUP(A39,УИК!A:C,3,FALSE)</f>
        <v>г. Клецк-2 (Минобороны России)</v>
      </c>
      <c r="D39" s="30">
        <f t="shared" si="0"/>
        <v>798</v>
      </c>
      <c r="E39" s="30">
        <f t="shared" si="1"/>
        <v>798</v>
      </c>
      <c r="F39" s="37">
        <f t="shared" si="2"/>
        <v>0.82080200501253131</v>
      </c>
      <c r="G39" s="34">
        <v>798</v>
      </c>
      <c r="H39" s="34">
        <v>2000</v>
      </c>
      <c r="I39" s="34">
        <v>0</v>
      </c>
      <c r="J39" s="30">
        <f t="shared" si="3"/>
        <v>0</v>
      </c>
      <c r="K39" s="34">
        <v>798</v>
      </c>
      <c r="L39" s="34">
        <v>0</v>
      </c>
      <c r="M39" s="34">
        <v>1202</v>
      </c>
      <c r="N39" s="30">
        <v>0</v>
      </c>
      <c r="O39" s="34">
        <v>798</v>
      </c>
      <c r="P39" s="34">
        <v>6</v>
      </c>
      <c r="Q39" s="34">
        <v>792</v>
      </c>
      <c r="R39" s="34">
        <v>40</v>
      </c>
      <c r="S39" s="34">
        <v>28</v>
      </c>
      <c r="T39" s="34">
        <v>8</v>
      </c>
      <c r="U39" s="34">
        <v>12</v>
      </c>
      <c r="V39" s="34">
        <v>0</v>
      </c>
      <c r="W39" s="34">
        <v>0</v>
      </c>
      <c r="X39" s="34">
        <v>0</v>
      </c>
      <c r="Y39" s="34">
        <v>0</v>
      </c>
      <c r="Z39" s="4"/>
      <c r="AA39" s="35">
        <v>31</v>
      </c>
      <c r="AB39" s="16" t="s">
        <v>311</v>
      </c>
      <c r="AC39" s="35">
        <v>52</v>
      </c>
      <c r="AD39" s="16" t="s">
        <v>493</v>
      </c>
      <c r="AE39" s="35">
        <v>13</v>
      </c>
      <c r="AF39" s="16" t="s">
        <v>677</v>
      </c>
      <c r="AG39" s="35">
        <v>41</v>
      </c>
      <c r="AH39" s="16" t="s">
        <v>804</v>
      </c>
      <c r="AI39" s="35">
        <v>655</v>
      </c>
      <c r="AJ39" s="28" t="s">
        <v>984</v>
      </c>
    </row>
    <row r="40" spans="1:36">
      <c r="A40">
        <v>5038</v>
      </c>
      <c r="B40" s="34" t="str">
        <f>VLOOKUP(A40,УИК!A:C,2,FALSE)</f>
        <v>Болгария</v>
      </c>
      <c r="C40" s="34" t="str">
        <f>VLOOKUP(A40,УИК!A:C,3,FALSE)</f>
        <v>Посольство в Софии</v>
      </c>
      <c r="D40" s="30">
        <f t="shared" si="0"/>
        <v>2568</v>
      </c>
      <c r="E40" s="30">
        <f t="shared" si="1"/>
        <v>2568</v>
      </c>
      <c r="F40" s="37">
        <f t="shared" si="2"/>
        <v>0.76752336448598135</v>
      </c>
      <c r="G40" s="34">
        <v>2568</v>
      </c>
      <c r="H40" s="34">
        <v>16000</v>
      </c>
      <c r="I40" s="34">
        <v>885</v>
      </c>
      <c r="J40" s="30">
        <f t="shared" si="3"/>
        <v>1</v>
      </c>
      <c r="K40" s="34">
        <v>1572</v>
      </c>
      <c r="L40" s="34">
        <v>111</v>
      </c>
      <c r="M40" s="34">
        <v>13432</v>
      </c>
      <c r="N40" s="30">
        <v>996</v>
      </c>
      <c r="O40" s="34">
        <v>1572</v>
      </c>
      <c r="P40" s="34">
        <v>15</v>
      </c>
      <c r="Q40" s="34">
        <v>2553</v>
      </c>
      <c r="R40" s="34">
        <v>40</v>
      </c>
      <c r="S40" s="34">
        <v>0</v>
      </c>
      <c r="T40" s="34">
        <v>38</v>
      </c>
      <c r="U40" s="34">
        <v>40</v>
      </c>
      <c r="V40" s="34">
        <v>0</v>
      </c>
      <c r="W40" s="34">
        <v>0</v>
      </c>
      <c r="X40" s="34">
        <v>0</v>
      </c>
      <c r="Y40" s="34">
        <v>0</v>
      </c>
      <c r="Z40" s="4"/>
      <c r="AA40" s="35">
        <v>50</v>
      </c>
      <c r="AB40" s="16" t="s">
        <v>312</v>
      </c>
      <c r="AC40" s="35">
        <v>129</v>
      </c>
      <c r="AD40" s="16" t="s">
        <v>494</v>
      </c>
      <c r="AE40" s="35">
        <v>56</v>
      </c>
      <c r="AF40" s="16" t="s">
        <v>678</v>
      </c>
      <c r="AG40" s="35">
        <v>347</v>
      </c>
      <c r="AH40" s="16" t="s">
        <v>805</v>
      </c>
      <c r="AI40" s="35">
        <v>1971</v>
      </c>
      <c r="AJ40" s="28" t="s">
        <v>985</v>
      </c>
    </row>
    <row r="41" spans="1:36">
      <c r="A41">
        <v>5039</v>
      </c>
      <c r="B41" s="34" t="str">
        <f>VLOOKUP(A41,УИК!A:C,2,FALSE)</f>
        <v>Болгария</v>
      </c>
      <c r="C41" s="34" t="str">
        <f>VLOOKUP(A41,УИК!A:C,3,FALSE)</f>
        <v>Генеральное консульство в Варне</v>
      </c>
      <c r="D41" s="30">
        <f t="shared" si="0"/>
        <v>1744</v>
      </c>
      <c r="E41" s="30">
        <f t="shared" si="1"/>
        <v>1744</v>
      </c>
      <c r="F41" s="37">
        <f t="shared" si="2"/>
        <v>0.67775229357798161</v>
      </c>
      <c r="G41" s="34">
        <v>1831</v>
      </c>
      <c r="H41" s="34">
        <v>5000</v>
      </c>
      <c r="I41" s="34">
        <v>936</v>
      </c>
      <c r="J41" s="30">
        <f t="shared" si="3"/>
        <v>1</v>
      </c>
      <c r="K41" s="34">
        <v>803</v>
      </c>
      <c r="L41" s="34">
        <v>5</v>
      </c>
      <c r="M41" s="34">
        <v>3256</v>
      </c>
      <c r="N41" s="30">
        <v>941</v>
      </c>
      <c r="O41" s="34">
        <v>803</v>
      </c>
      <c r="P41" s="34">
        <v>13</v>
      </c>
      <c r="Q41" s="34">
        <v>1731</v>
      </c>
      <c r="R41" s="34">
        <v>30</v>
      </c>
      <c r="S41" s="34">
        <v>0</v>
      </c>
      <c r="T41" s="34">
        <v>23</v>
      </c>
      <c r="U41" s="34">
        <v>30</v>
      </c>
      <c r="V41" s="34">
        <v>0</v>
      </c>
      <c r="W41" s="34">
        <v>0</v>
      </c>
      <c r="X41" s="34">
        <v>0</v>
      </c>
      <c r="Y41" s="34">
        <v>0</v>
      </c>
      <c r="Z41" s="4"/>
      <c r="AA41" s="35">
        <v>46</v>
      </c>
      <c r="AB41" s="16" t="s">
        <v>313</v>
      </c>
      <c r="AC41" s="35">
        <v>154</v>
      </c>
      <c r="AD41" s="16" t="s">
        <v>495</v>
      </c>
      <c r="AE41" s="35">
        <v>43</v>
      </c>
      <c r="AF41" s="16" t="s">
        <v>404</v>
      </c>
      <c r="AG41" s="35">
        <v>306</v>
      </c>
      <c r="AH41" s="16" t="s">
        <v>806</v>
      </c>
      <c r="AI41" s="35">
        <v>1182</v>
      </c>
      <c r="AJ41" s="28" t="s">
        <v>986</v>
      </c>
    </row>
    <row r="42" spans="1:36">
      <c r="A42">
        <v>5040</v>
      </c>
      <c r="B42" s="34" t="str">
        <f>VLOOKUP(A42,УИК!A:C,2,FALSE)</f>
        <v>Болгария</v>
      </c>
      <c r="C42" s="34" t="str">
        <f>VLOOKUP(A42,УИК!A:C,3,FALSE)</f>
        <v>Генеральное консульство в Русе</v>
      </c>
      <c r="D42" s="30">
        <f t="shared" si="0"/>
        <v>612</v>
      </c>
      <c r="E42" s="30">
        <f t="shared" si="1"/>
        <v>612</v>
      </c>
      <c r="F42" s="37">
        <f t="shared" si="2"/>
        <v>0.87418300653594772</v>
      </c>
      <c r="G42" s="34">
        <v>612</v>
      </c>
      <c r="H42" s="34">
        <v>3500</v>
      </c>
      <c r="I42" s="34">
        <v>262</v>
      </c>
      <c r="J42" s="30">
        <f t="shared" si="3"/>
        <v>1</v>
      </c>
      <c r="K42" s="34">
        <v>350</v>
      </c>
      <c r="L42" s="34">
        <v>0</v>
      </c>
      <c r="M42" s="34">
        <v>2888</v>
      </c>
      <c r="N42" s="30">
        <v>262</v>
      </c>
      <c r="O42" s="34">
        <v>350</v>
      </c>
      <c r="P42" s="34">
        <v>1</v>
      </c>
      <c r="Q42" s="34">
        <v>611</v>
      </c>
      <c r="R42" s="34">
        <v>30</v>
      </c>
      <c r="S42" s="34">
        <v>0</v>
      </c>
      <c r="T42" s="34">
        <v>1</v>
      </c>
      <c r="U42" s="34">
        <v>30</v>
      </c>
      <c r="V42" s="34">
        <v>0</v>
      </c>
      <c r="W42" s="34">
        <v>0</v>
      </c>
      <c r="X42" s="34">
        <v>0</v>
      </c>
      <c r="Y42" s="34">
        <v>0</v>
      </c>
      <c r="Z42" s="4"/>
      <c r="AA42" s="35">
        <v>3</v>
      </c>
      <c r="AB42" s="16" t="s">
        <v>314</v>
      </c>
      <c r="AC42" s="35">
        <v>24</v>
      </c>
      <c r="AD42" s="16" t="s">
        <v>431</v>
      </c>
      <c r="AE42" s="35">
        <v>4</v>
      </c>
      <c r="AF42" s="16" t="s">
        <v>679</v>
      </c>
      <c r="AG42" s="35">
        <v>45</v>
      </c>
      <c r="AH42" s="16" t="s">
        <v>338</v>
      </c>
      <c r="AI42" s="35">
        <v>535</v>
      </c>
      <c r="AJ42" s="28" t="s">
        <v>987</v>
      </c>
    </row>
    <row r="43" spans="1:36">
      <c r="A43">
        <v>5041</v>
      </c>
      <c r="B43" s="34" t="str">
        <f>VLOOKUP(A43,УИК!A:C,2,FALSE)</f>
        <v>Боливия</v>
      </c>
      <c r="C43" s="34" t="str">
        <f>VLOOKUP(A43,УИК!A:C,3,FALSE)</f>
        <v>Посольство в Ла-Пасе</v>
      </c>
      <c r="D43" s="30">
        <f t="shared" si="0"/>
        <v>138</v>
      </c>
      <c r="E43" s="30">
        <f t="shared" si="1"/>
        <v>138</v>
      </c>
      <c r="F43" s="37">
        <f t="shared" si="2"/>
        <v>0.57971014492753625</v>
      </c>
      <c r="G43" s="34">
        <v>138</v>
      </c>
      <c r="H43" s="34">
        <v>200</v>
      </c>
      <c r="I43" s="34">
        <v>0</v>
      </c>
      <c r="J43" s="30">
        <f t="shared" si="3"/>
        <v>0</v>
      </c>
      <c r="K43" s="34">
        <v>135</v>
      </c>
      <c r="L43" s="34">
        <v>3</v>
      </c>
      <c r="M43" s="34">
        <v>62</v>
      </c>
      <c r="N43" s="30">
        <v>3</v>
      </c>
      <c r="O43" s="34">
        <v>135</v>
      </c>
      <c r="P43" s="34">
        <v>5</v>
      </c>
      <c r="Q43" s="34">
        <v>133</v>
      </c>
      <c r="R43" s="34">
        <v>5</v>
      </c>
      <c r="S43" s="34">
        <v>0</v>
      </c>
      <c r="T43" s="34">
        <v>2</v>
      </c>
      <c r="U43" s="34">
        <v>5</v>
      </c>
      <c r="V43" s="34">
        <v>0</v>
      </c>
      <c r="W43" s="34">
        <v>0</v>
      </c>
      <c r="X43" s="34">
        <v>0</v>
      </c>
      <c r="Y43" s="34">
        <v>0</v>
      </c>
      <c r="Z43" s="4"/>
      <c r="AA43" s="35">
        <v>5</v>
      </c>
      <c r="AB43" s="16" t="s">
        <v>315</v>
      </c>
      <c r="AC43" s="35">
        <v>11</v>
      </c>
      <c r="AD43" s="16" t="s">
        <v>496</v>
      </c>
      <c r="AE43" s="35">
        <v>9</v>
      </c>
      <c r="AF43" s="16" t="s">
        <v>493</v>
      </c>
      <c r="AG43" s="35">
        <v>28</v>
      </c>
      <c r="AH43" s="16" t="s">
        <v>807</v>
      </c>
      <c r="AI43" s="35">
        <v>80</v>
      </c>
      <c r="AJ43" s="28" t="s">
        <v>988</v>
      </c>
    </row>
    <row r="44" spans="1:36">
      <c r="A44">
        <v>5042</v>
      </c>
      <c r="B44" s="34" t="str">
        <f>VLOOKUP(A44,УИК!A:C,2,FALSE)</f>
        <v>Босния и Герцеговина</v>
      </c>
      <c r="C44" s="34" t="str">
        <f>VLOOKUP(A44,УИК!A:C,3,FALSE)</f>
        <v>Посольство в Сараево</v>
      </c>
      <c r="D44" s="30">
        <f t="shared" si="0"/>
        <v>149</v>
      </c>
      <c r="E44" s="30">
        <f t="shared" si="1"/>
        <v>149</v>
      </c>
      <c r="F44" s="37">
        <f t="shared" si="2"/>
        <v>0.57046979865771807</v>
      </c>
      <c r="G44" s="34">
        <v>150</v>
      </c>
      <c r="H44" s="34">
        <v>400</v>
      </c>
      <c r="I44" s="34">
        <v>0</v>
      </c>
      <c r="J44" s="30">
        <f t="shared" si="3"/>
        <v>0</v>
      </c>
      <c r="K44" s="34">
        <v>75</v>
      </c>
      <c r="L44" s="34">
        <v>74</v>
      </c>
      <c r="M44" s="34">
        <v>251</v>
      </c>
      <c r="N44" s="30">
        <v>74</v>
      </c>
      <c r="O44" s="34">
        <v>75</v>
      </c>
      <c r="P44" s="34">
        <v>1</v>
      </c>
      <c r="Q44" s="34">
        <v>148</v>
      </c>
      <c r="R44" s="34">
        <v>5</v>
      </c>
      <c r="S44" s="34">
        <v>0</v>
      </c>
      <c r="T44" s="34">
        <v>3</v>
      </c>
      <c r="U44" s="34">
        <v>5</v>
      </c>
      <c r="V44" s="34">
        <v>0</v>
      </c>
      <c r="W44" s="34">
        <v>0</v>
      </c>
      <c r="X44" s="34">
        <v>0</v>
      </c>
      <c r="Y44" s="34">
        <v>0</v>
      </c>
      <c r="Z44" s="4"/>
      <c r="AA44" s="35">
        <v>9</v>
      </c>
      <c r="AB44" s="16" t="s">
        <v>316</v>
      </c>
      <c r="AC44" s="35">
        <v>24</v>
      </c>
      <c r="AD44" s="16" t="s">
        <v>497</v>
      </c>
      <c r="AE44" s="35">
        <v>4</v>
      </c>
      <c r="AF44" s="16" t="s">
        <v>680</v>
      </c>
      <c r="AG44" s="35">
        <v>26</v>
      </c>
      <c r="AH44" s="16" t="s">
        <v>808</v>
      </c>
      <c r="AI44" s="35">
        <v>85</v>
      </c>
      <c r="AJ44" s="28" t="s">
        <v>989</v>
      </c>
    </row>
    <row r="45" spans="1:36">
      <c r="A45">
        <v>5043</v>
      </c>
      <c r="B45" s="34" t="str">
        <f>VLOOKUP(A45,УИК!A:C,2,FALSE)</f>
        <v>Ботсвана</v>
      </c>
      <c r="C45" s="34" t="str">
        <f>VLOOKUP(A45,УИК!A:C,3,FALSE)</f>
        <v>Посольство в Габороне</v>
      </c>
      <c r="D45" s="30">
        <f t="shared" si="0"/>
        <v>47</v>
      </c>
      <c r="E45" s="30">
        <f t="shared" si="1"/>
        <v>47</v>
      </c>
      <c r="F45" s="37">
        <f t="shared" si="2"/>
        <v>0.68085106382978722</v>
      </c>
      <c r="G45" s="34">
        <v>47</v>
      </c>
      <c r="H45" s="34">
        <v>70</v>
      </c>
      <c r="I45" s="34">
        <v>0</v>
      </c>
      <c r="J45" s="30">
        <f t="shared" si="3"/>
        <v>0</v>
      </c>
      <c r="K45" s="34">
        <v>36</v>
      </c>
      <c r="L45" s="34">
        <v>11</v>
      </c>
      <c r="M45" s="34">
        <v>23</v>
      </c>
      <c r="N45" s="30">
        <v>11</v>
      </c>
      <c r="O45" s="34">
        <v>36</v>
      </c>
      <c r="P45" s="34">
        <v>0</v>
      </c>
      <c r="Q45" s="34">
        <v>47</v>
      </c>
      <c r="R45" s="34">
        <v>5</v>
      </c>
      <c r="S45" s="34">
        <v>0</v>
      </c>
      <c r="T45" s="34">
        <v>0</v>
      </c>
      <c r="U45" s="34">
        <v>5</v>
      </c>
      <c r="V45" s="34">
        <v>0</v>
      </c>
      <c r="W45" s="34">
        <v>0</v>
      </c>
      <c r="X45" s="34">
        <v>0</v>
      </c>
      <c r="Y45" s="34">
        <v>0</v>
      </c>
      <c r="Z45" s="4"/>
      <c r="AA45" s="35">
        <v>1</v>
      </c>
      <c r="AB45" s="16" t="s">
        <v>317</v>
      </c>
      <c r="AC45" s="35">
        <v>4</v>
      </c>
      <c r="AD45" s="16" t="s">
        <v>498</v>
      </c>
      <c r="AE45" s="35">
        <v>4</v>
      </c>
      <c r="AF45" s="16" t="s">
        <v>498</v>
      </c>
      <c r="AG45" s="35">
        <v>6</v>
      </c>
      <c r="AH45" s="16" t="s">
        <v>470</v>
      </c>
      <c r="AI45" s="35">
        <v>32</v>
      </c>
      <c r="AJ45" s="28" t="s">
        <v>990</v>
      </c>
    </row>
    <row r="46" spans="1:36">
      <c r="A46">
        <v>5044</v>
      </c>
      <c r="B46" s="34" t="str">
        <f>VLOOKUP(A46,УИК!A:C,2,FALSE)</f>
        <v>Бразилия</v>
      </c>
      <c r="C46" s="34" t="str">
        <f>VLOOKUP(A46,УИК!A:C,3,FALSE)</f>
        <v>Посольство в Бразилиа</v>
      </c>
      <c r="D46" s="30">
        <f t="shared" si="0"/>
        <v>125</v>
      </c>
      <c r="E46" s="30">
        <f t="shared" si="1"/>
        <v>125</v>
      </c>
      <c r="F46" s="37">
        <f t="shared" si="2"/>
        <v>0.52800000000000002</v>
      </c>
      <c r="G46" s="34">
        <v>125</v>
      </c>
      <c r="H46" s="34">
        <v>249</v>
      </c>
      <c r="I46" s="34">
        <v>0</v>
      </c>
      <c r="J46" s="30">
        <f t="shared" si="3"/>
        <v>0</v>
      </c>
      <c r="K46" s="34">
        <v>125</v>
      </c>
      <c r="L46" s="34">
        <v>0</v>
      </c>
      <c r="M46" s="34">
        <v>124</v>
      </c>
      <c r="N46" s="30">
        <v>0</v>
      </c>
      <c r="O46" s="34">
        <v>125</v>
      </c>
      <c r="P46" s="34">
        <v>2</v>
      </c>
      <c r="Q46" s="34">
        <v>123</v>
      </c>
      <c r="R46" s="34">
        <v>5</v>
      </c>
      <c r="S46" s="34">
        <v>0</v>
      </c>
      <c r="T46" s="34">
        <v>0</v>
      </c>
      <c r="U46" s="34">
        <v>5</v>
      </c>
      <c r="V46" s="34">
        <v>0</v>
      </c>
      <c r="W46" s="34">
        <v>0</v>
      </c>
      <c r="X46" s="34">
        <v>0</v>
      </c>
      <c r="Y46" s="34">
        <v>0</v>
      </c>
      <c r="Z46" s="4"/>
      <c r="AA46" s="35">
        <v>9</v>
      </c>
      <c r="AB46" s="16" t="s">
        <v>318</v>
      </c>
      <c r="AC46" s="35">
        <v>27</v>
      </c>
      <c r="AD46" s="16" t="s">
        <v>499</v>
      </c>
      <c r="AE46" s="35">
        <v>3</v>
      </c>
      <c r="AF46" s="16" t="s">
        <v>394</v>
      </c>
      <c r="AG46" s="35">
        <v>18</v>
      </c>
      <c r="AH46" s="16" t="s">
        <v>595</v>
      </c>
      <c r="AI46" s="35">
        <v>66</v>
      </c>
      <c r="AJ46" s="28" t="s">
        <v>991</v>
      </c>
    </row>
    <row r="47" spans="1:36">
      <c r="A47">
        <v>5045</v>
      </c>
      <c r="B47" s="34" t="str">
        <f>VLOOKUP(A47,УИК!A:C,2,FALSE)</f>
        <v>Бразилия</v>
      </c>
      <c r="C47" s="34" t="str">
        <f>VLOOKUP(A47,УИК!A:C,3,FALSE)</f>
        <v>Генеральное консульство в Рио-де-Жанейро</v>
      </c>
      <c r="D47" s="30">
        <f t="shared" si="0"/>
        <v>143</v>
      </c>
      <c r="E47" s="30">
        <f t="shared" si="1"/>
        <v>143</v>
      </c>
      <c r="F47" s="37">
        <f t="shared" si="2"/>
        <v>0.41258741258741261</v>
      </c>
      <c r="G47" s="34">
        <v>143</v>
      </c>
      <c r="H47" s="34">
        <v>300</v>
      </c>
      <c r="I47" s="34">
        <v>0</v>
      </c>
      <c r="J47" s="30">
        <f t="shared" si="3"/>
        <v>0</v>
      </c>
      <c r="K47" s="34">
        <v>143</v>
      </c>
      <c r="L47" s="34">
        <v>0</v>
      </c>
      <c r="M47" s="34">
        <v>157</v>
      </c>
      <c r="N47" s="30">
        <v>0</v>
      </c>
      <c r="O47" s="34">
        <v>143</v>
      </c>
      <c r="P47" s="34">
        <v>2</v>
      </c>
      <c r="Q47" s="34">
        <v>141</v>
      </c>
      <c r="R47" s="34">
        <v>5</v>
      </c>
      <c r="S47" s="34">
        <v>0</v>
      </c>
      <c r="T47" s="34">
        <v>9</v>
      </c>
      <c r="U47" s="34">
        <v>5</v>
      </c>
      <c r="V47" s="34">
        <v>0</v>
      </c>
      <c r="W47" s="34">
        <v>0</v>
      </c>
      <c r="X47" s="34">
        <v>0</v>
      </c>
      <c r="Y47" s="34">
        <v>0</v>
      </c>
      <c r="Z47" s="4"/>
      <c r="AA47" s="35">
        <v>5</v>
      </c>
      <c r="AB47" s="16" t="s">
        <v>319</v>
      </c>
      <c r="AC47" s="35">
        <v>24</v>
      </c>
      <c r="AD47" s="16" t="s">
        <v>500</v>
      </c>
      <c r="AE47" s="35">
        <v>5</v>
      </c>
      <c r="AF47" s="16" t="s">
        <v>319</v>
      </c>
      <c r="AG47" s="35">
        <v>48</v>
      </c>
      <c r="AH47" s="16" t="s">
        <v>809</v>
      </c>
      <c r="AI47" s="35">
        <v>59</v>
      </c>
      <c r="AJ47" s="28" t="s">
        <v>992</v>
      </c>
    </row>
    <row r="48" spans="1:36">
      <c r="A48">
        <v>5046</v>
      </c>
      <c r="B48" s="34" t="str">
        <f>VLOOKUP(A48,УИК!A:C,2,FALSE)</f>
        <v>Бразилия</v>
      </c>
      <c r="C48" s="34" t="str">
        <f>VLOOKUP(A48,УИК!A:C,3,FALSE)</f>
        <v>Генеральное консульство в Сан-Паулу</v>
      </c>
      <c r="D48" s="30">
        <f t="shared" si="0"/>
        <v>116</v>
      </c>
      <c r="E48" s="30">
        <f t="shared" si="1"/>
        <v>116</v>
      </c>
      <c r="F48" s="37">
        <f t="shared" si="2"/>
        <v>0.41379310344827586</v>
      </c>
      <c r="G48" s="34">
        <v>1136</v>
      </c>
      <c r="H48" s="34">
        <v>500</v>
      </c>
      <c r="I48" s="34">
        <v>0</v>
      </c>
      <c r="J48" s="30">
        <f t="shared" si="3"/>
        <v>0</v>
      </c>
      <c r="K48" s="34">
        <v>112</v>
      </c>
      <c r="L48" s="34">
        <v>4</v>
      </c>
      <c r="M48" s="34">
        <v>384</v>
      </c>
      <c r="N48" s="30">
        <v>4</v>
      </c>
      <c r="O48" s="34">
        <v>112</v>
      </c>
      <c r="P48" s="34">
        <v>4</v>
      </c>
      <c r="Q48" s="34">
        <v>112</v>
      </c>
      <c r="R48" s="34">
        <v>5</v>
      </c>
      <c r="S48" s="34">
        <v>0</v>
      </c>
      <c r="T48" s="34">
        <v>1</v>
      </c>
      <c r="U48" s="34">
        <v>5</v>
      </c>
      <c r="V48" s="34">
        <v>0</v>
      </c>
      <c r="W48" s="34">
        <v>0</v>
      </c>
      <c r="X48" s="34">
        <v>0</v>
      </c>
      <c r="Y48" s="34">
        <v>0</v>
      </c>
      <c r="Z48" s="4"/>
      <c r="AA48" s="35">
        <v>2</v>
      </c>
      <c r="AB48" s="16" t="s">
        <v>320</v>
      </c>
      <c r="AC48" s="35">
        <v>16</v>
      </c>
      <c r="AD48" s="16" t="s">
        <v>501</v>
      </c>
      <c r="AE48" s="35">
        <v>3</v>
      </c>
      <c r="AF48" s="16" t="s">
        <v>371</v>
      </c>
      <c r="AG48" s="35">
        <v>43</v>
      </c>
      <c r="AH48" s="16" t="s">
        <v>810</v>
      </c>
      <c r="AI48" s="35">
        <v>48</v>
      </c>
      <c r="AJ48" s="28" t="s">
        <v>993</v>
      </c>
    </row>
    <row r="49" spans="1:36">
      <c r="A49">
        <v>5047</v>
      </c>
      <c r="B49" s="34" t="str">
        <f>VLOOKUP(A49,УИК!A:C,2,FALSE)</f>
        <v>Бурунди</v>
      </c>
      <c r="C49" s="34" t="str">
        <f>VLOOKUP(A49,УИК!A:C,3,FALSE)</f>
        <v>Посольство в Бужумбуре</v>
      </c>
      <c r="D49" s="30">
        <f t="shared" si="0"/>
        <v>29</v>
      </c>
      <c r="E49" s="30">
        <f t="shared" si="1"/>
        <v>29</v>
      </c>
      <c r="F49" s="37">
        <f t="shared" si="2"/>
        <v>0.62068965517241381</v>
      </c>
      <c r="G49" s="34">
        <v>32</v>
      </c>
      <c r="H49" s="34">
        <v>50</v>
      </c>
      <c r="I49" s="34">
        <v>0</v>
      </c>
      <c r="J49" s="30">
        <f t="shared" si="3"/>
        <v>0</v>
      </c>
      <c r="K49" s="34">
        <v>29</v>
      </c>
      <c r="L49" s="34">
        <v>0</v>
      </c>
      <c r="M49" s="34">
        <v>21</v>
      </c>
      <c r="N49" s="30">
        <v>0</v>
      </c>
      <c r="O49" s="34">
        <v>29</v>
      </c>
      <c r="P49" s="34">
        <v>0</v>
      </c>
      <c r="Q49" s="34">
        <v>29</v>
      </c>
      <c r="R49" s="34">
        <v>3</v>
      </c>
      <c r="S49" s="34">
        <v>0</v>
      </c>
      <c r="T49" s="34">
        <v>0</v>
      </c>
      <c r="U49" s="34">
        <v>3</v>
      </c>
      <c r="V49" s="34">
        <v>0</v>
      </c>
      <c r="W49" s="34">
        <v>0</v>
      </c>
      <c r="X49" s="34">
        <v>0</v>
      </c>
      <c r="Y49" s="34">
        <v>0</v>
      </c>
      <c r="Z49" s="4"/>
      <c r="AA49" s="35">
        <v>1</v>
      </c>
      <c r="AB49" s="16" t="s">
        <v>321</v>
      </c>
      <c r="AC49" s="35">
        <v>1</v>
      </c>
      <c r="AD49" s="16" t="s">
        <v>321</v>
      </c>
      <c r="AE49" s="35">
        <v>4</v>
      </c>
      <c r="AF49" s="16" t="s">
        <v>501</v>
      </c>
      <c r="AG49" s="35">
        <v>5</v>
      </c>
      <c r="AH49" s="16" t="s">
        <v>811</v>
      </c>
      <c r="AI49" s="35">
        <v>18</v>
      </c>
      <c r="AJ49" s="28" t="s">
        <v>994</v>
      </c>
    </row>
    <row r="50" spans="1:36">
      <c r="A50">
        <v>5049</v>
      </c>
      <c r="B50" s="34" t="str">
        <f>VLOOKUP(A50,УИК!A:C,2,FALSE)</f>
        <v>Великобритания</v>
      </c>
      <c r="C50" s="34" t="str">
        <f>VLOOKUP(A50,УИК!A:C,3,FALSE)</f>
        <v>Торгпредство в Лондоне</v>
      </c>
      <c r="D50" s="30">
        <f t="shared" si="0"/>
        <v>671</v>
      </c>
      <c r="E50" s="30">
        <f t="shared" si="1"/>
        <v>671</v>
      </c>
      <c r="F50" s="37">
        <f t="shared" si="2"/>
        <v>0.18330849478390462</v>
      </c>
      <c r="G50" s="34">
        <v>671</v>
      </c>
      <c r="H50" s="34">
        <v>1000</v>
      </c>
      <c r="I50" s="34">
        <v>0</v>
      </c>
      <c r="J50" s="30">
        <f t="shared" si="3"/>
        <v>0</v>
      </c>
      <c r="K50" s="34">
        <v>671</v>
      </c>
      <c r="L50" s="34">
        <v>0</v>
      </c>
      <c r="M50" s="34">
        <v>329</v>
      </c>
      <c r="N50" s="30">
        <v>0</v>
      </c>
      <c r="O50" s="34">
        <v>671</v>
      </c>
      <c r="P50" s="34">
        <v>16</v>
      </c>
      <c r="Q50" s="34">
        <v>655</v>
      </c>
      <c r="R50" s="34">
        <v>10</v>
      </c>
      <c r="S50" s="34">
        <v>0</v>
      </c>
      <c r="T50" s="34">
        <v>16</v>
      </c>
      <c r="U50" s="34">
        <v>10</v>
      </c>
      <c r="V50" s="34">
        <v>0</v>
      </c>
      <c r="W50" s="34">
        <v>0</v>
      </c>
      <c r="X50" s="34">
        <v>0</v>
      </c>
      <c r="Y50" s="34">
        <v>0</v>
      </c>
      <c r="Z50" s="4"/>
      <c r="AA50" s="35">
        <v>11</v>
      </c>
      <c r="AB50" s="16" t="s">
        <v>322</v>
      </c>
      <c r="AC50" s="35">
        <v>77</v>
      </c>
      <c r="AD50" s="16" t="s">
        <v>502</v>
      </c>
      <c r="AE50" s="35">
        <v>34</v>
      </c>
      <c r="AF50" s="16" t="s">
        <v>681</v>
      </c>
      <c r="AG50" s="35">
        <v>410</v>
      </c>
      <c r="AH50" s="16" t="s">
        <v>812</v>
      </c>
      <c r="AI50" s="35">
        <v>123</v>
      </c>
      <c r="AJ50" s="28" t="s">
        <v>557</v>
      </c>
    </row>
    <row r="51" spans="1:36">
      <c r="A51">
        <v>5050</v>
      </c>
      <c r="B51" s="34" t="str">
        <f>VLOOKUP(A51,УИК!A:C,2,FALSE)</f>
        <v>Великобритания</v>
      </c>
      <c r="C51" s="34" t="str">
        <f>VLOOKUP(A51,УИК!A:C,3,FALSE)</f>
        <v>Генеральное консульство в Эдинбурге</v>
      </c>
      <c r="D51" s="30">
        <f t="shared" si="0"/>
        <v>349</v>
      </c>
      <c r="E51" s="30">
        <f t="shared" si="1"/>
        <v>349</v>
      </c>
      <c r="F51" s="37">
        <f t="shared" si="2"/>
        <v>0.20343839541547279</v>
      </c>
      <c r="G51" s="34">
        <v>349</v>
      </c>
      <c r="H51" s="34">
        <v>1500</v>
      </c>
      <c r="I51" s="34">
        <v>0</v>
      </c>
      <c r="J51" s="30">
        <f t="shared" si="3"/>
        <v>0</v>
      </c>
      <c r="K51" s="34">
        <v>349</v>
      </c>
      <c r="L51" s="34">
        <v>0</v>
      </c>
      <c r="M51" s="34">
        <v>1151</v>
      </c>
      <c r="N51" s="30">
        <v>0</v>
      </c>
      <c r="O51" s="34">
        <v>349</v>
      </c>
      <c r="P51" s="34">
        <v>8</v>
      </c>
      <c r="Q51" s="34">
        <v>341</v>
      </c>
      <c r="R51" s="34">
        <v>10</v>
      </c>
      <c r="S51" s="34">
        <v>0</v>
      </c>
      <c r="T51" s="34">
        <v>8</v>
      </c>
      <c r="U51" s="34">
        <v>10</v>
      </c>
      <c r="V51" s="34">
        <v>0</v>
      </c>
      <c r="W51" s="34">
        <v>0</v>
      </c>
      <c r="X51" s="34">
        <v>0</v>
      </c>
      <c r="Y51" s="34">
        <v>0</v>
      </c>
      <c r="Z51" s="4"/>
      <c r="AA51" s="35">
        <v>15</v>
      </c>
      <c r="AB51" s="16" t="s">
        <v>323</v>
      </c>
      <c r="AC51" s="35">
        <v>48</v>
      </c>
      <c r="AD51" s="16" t="s">
        <v>503</v>
      </c>
      <c r="AE51" s="35">
        <v>14</v>
      </c>
      <c r="AF51" s="16" t="s">
        <v>658</v>
      </c>
      <c r="AG51" s="35">
        <v>193</v>
      </c>
      <c r="AH51" s="16" t="s">
        <v>813</v>
      </c>
      <c r="AI51" s="35">
        <v>71</v>
      </c>
      <c r="AJ51" s="28" t="s">
        <v>995</v>
      </c>
    </row>
    <row r="52" spans="1:36">
      <c r="A52">
        <v>5051</v>
      </c>
      <c r="B52" s="34" t="str">
        <f>VLOOKUP(A52,УИК!A:C,2,FALSE)</f>
        <v>Венгрия</v>
      </c>
      <c r="C52" s="34" t="str">
        <f>VLOOKUP(A52,УИК!A:C,3,FALSE)</f>
        <v>Посольство в Будапеште</v>
      </c>
      <c r="D52" s="30">
        <f t="shared" si="0"/>
        <v>1092</v>
      </c>
      <c r="E52" s="30">
        <f t="shared" si="1"/>
        <v>1092</v>
      </c>
      <c r="F52" s="37">
        <f t="shared" si="2"/>
        <v>0.48260073260073261</v>
      </c>
      <c r="G52" s="34">
        <v>1096</v>
      </c>
      <c r="H52" s="34">
        <v>4000</v>
      </c>
      <c r="I52" s="34">
        <v>0</v>
      </c>
      <c r="J52" s="30">
        <f t="shared" si="3"/>
        <v>0</v>
      </c>
      <c r="K52" s="34">
        <v>1084</v>
      </c>
      <c r="L52" s="34">
        <v>8</v>
      </c>
      <c r="M52" s="34">
        <v>2908</v>
      </c>
      <c r="N52" s="30">
        <v>8</v>
      </c>
      <c r="O52" s="34">
        <v>1084</v>
      </c>
      <c r="P52" s="34">
        <v>10</v>
      </c>
      <c r="Q52" s="34">
        <v>1082</v>
      </c>
      <c r="R52" s="34">
        <v>10</v>
      </c>
      <c r="S52" s="34">
        <v>3</v>
      </c>
      <c r="T52" s="34">
        <v>96</v>
      </c>
      <c r="U52" s="34">
        <v>7</v>
      </c>
      <c r="V52" s="34">
        <v>0</v>
      </c>
      <c r="W52" s="34">
        <v>0</v>
      </c>
      <c r="X52" s="34">
        <v>0</v>
      </c>
      <c r="Y52" s="34">
        <v>0</v>
      </c>
      <c r="Z52" s="4"/>
      <c r="AA52" s="35">
        <v>47</v>
      </c>
      <c r="AB52" s="16" t="s">
        <v>323</v>
      </c>
      <c r="AC52" s="35">
        <v>154</v>
      </c>
      <c r="AD52" s="16" t="s">
        <v>504</v>
      </c>
      <c r="AE52" s="35">
        <v>40</v>
      </c>
      <c r="AF52" s="16" t="s">
        <v>682</v>
      </c>
      <c r="AG52" s="35">
        <v>314</v>
      </c>
      <c r="AH52" s="16" t="s">
        <v>814</v>
      </c>
      <c r="AI52" s="35">
        <v>527</v>
      </c>
      <c r="AJ52" s="28" t="s">
        <v>996</v>
      </c>
    </row>
    <row r="53" spans="1:36">
      <c r="A53">
        <v>5052</v>
      </c>
      <c r="B53" s="34" t="str">
        <f>VLOOKUP(A53,УИК!A:C,2,FALSE)</f>
        <v>Венгрия</v>
      </c>
      <c r="C53" s="34" t="str">
        <f>VLOOKUP(A53,УИК!A:C,3,FALSE)</f>
        <v>Генеральное консульство в Дебрецене</v>
      </c>
      <c r="D53" s="30">
        <f t="shared" si="0"/>
        <v>105</v>
      </c>
      <c r="E53" s="30">
        <f t="shared" si="1"/>
        <v>105</v>
      </c>
      <c r="F53" s="37">
        <f t="shared" si="2"/>
        <v>0.66666666666666663</v>
      </c>
      <c r="G53" s="34">
        <v>105</v>
      </c>
      <c r="H53" s="34">
        <v>400</v>
      </c>
      <c r="I53" s="34">
        <v>0</v>
      </c>
      <c r="J53" s="30">
        <f t="shared" si="3"/>
        <v>0</v>
      </c>
      <c r="K53" s="34">
        <v>105</v>
      </c>
      <c r="L53" s="34">
        <v>0</v>
      </c>
      <c r="M53" s="34">
        <v>295</v>
      </c>
      <c r="N53" s="30">
        <v>0</v>
      </c>
      <c r="O53" s="34">
        <v>105</v>
      </c>
      <c r="P53" s="34">
        <v>0</v>
      </c>
      <c r="Q53" s="34">
        <v>105</v>
      </c>
      <c r="R53" s="34">
        <v>10</v>
      </c>
      <c r="S53" s="34">
        <v>0</v>
      </c>
      <c r="T53" s="34">
        <v>0</v>
      </c>
      <c r="U53" s="34">
        <v>10</v>
      </c>
      <c r="V53" s="34">
        <v>0</v>
      </c>
      <c r="W53" s="34">
        <v>0</v>
      </c>
      <c r="X53" s="34">
        <v>0</v>
      </c>
      <c r="Y53" s="34">
        <v>0</v>
      </c>
      <c r="Z53" s="4"/>
      <c r="AA53" s="35">
        <v>1</v>
      </c>
      <c r="AB53" s="16" t="s">
        <v>324</v>
      </c>
      <c r="AC53" s="35">
        <v>11</v>
      </c>
      <c r="AD53" s="16" t="s">
        <v>505</v>
      </c>
      <c r="AE53" s="35">
        <v>3</v>
      </c>
      <c r="AF53" s="16" t="s">
        <v>683</v>
      </c>
      <c r="AG53" s="35">
        <v>20</v>
      </c>
      <c r="AH53" s="16" t="s">
        <v>815</v>
      </c>
      <c r="AI53" s="35">
        <v>70</v>
      </c>
      <c r="AJ53" s="28" t="s">
        <v>997</v>
      </c>
    </row>
    <row r="54" spans="1:36">
      <c r="A54">
        <v>5053</v>
      </c>
      <c r="B54" s="34" t="str">
        <f>VLOOKUP(A54,УИК!A:C,2,FALSE)</f>
        <v>Венесуэла</v>
      </c>
      <c r="C54" s="34" t="str">
        <f>VLOOKUP(A54,УИК!A:C,3,FALSE)</f>
        <v>Посольство в Каракасе</v>
      </c>
      <c r="D54" s="30">
        <f t="shared" si="0"/>
        <v>597</v>
      </c>
      <c r="E54" s="30">
        <f t="shared" si="1"/>
        <v>597</v>
      </c>
      <c r="F54" s="37">
        <f t="shared" si="2"/>
        <v>0.51088777219430481</v>
      </c>
      <c r="G54" s="34">
        <v>597</v>
      </c>
      <c r="H54" s="34">
        <v>597</v>
      </c>
      <c r="I54" s="34">
        <v>313</v>
      </c>
      <c r="J54" s="30">
        <f t="shared" si="3"/>
        <v>1</v>
      </c>
      <c r="K54" s="34">
        <v>157</v>
      </c>
      <c r="L54" s="34">
        <v>127</v>
      </c>
      <c r="M54" s="34">
        <v>0</v>
      </c>
      <c r="N54" s="30">
        <v>440</v>
      </c>
      <c r="O54" s="34">
        <v>157</v>
      </c>
      <c r="P54" s="34">
        <v>4</v>
      </c>
      <c r="Q54" s="34">
        <v>593</v>
      </c>
      <c r="R54" s="34">
        <v>5</v>
      </c>
      <c r="S54" s="34">
        <v>0</v>
      </c>
      <c r="T54" s="34">
        <v>45</v>
      </c>
      <c r="U54" s="34">
        <v>5</v>
      </c>
      <c r="V54" s="34">
        <v>0</v>
      </c>
      <c r="W54" s="34">
        <v>0</v>
      </c>
      <c r="X54" s="34">
        <v>0</v>
      </c>
      <c r="Y54" s="34">
        <v>0</v>
      </c>
      <c r="Z54" s="4"/>
      <c r="AA54" s="35">
        <v>47</v>
      </c>
      <c r="AB54" s="16" t="s">
        <v>325</v>
      </c>
      <c r="AC54" s="35">
        <v>74</v>
      </c>
      <c r="AD54" s="16" t="s">
        <v>506</v>
      </c>
      <c r="AE54" s="35">
        <v>26</v>
      </c>
      <c r="AF54" s="16" t="s">
        <v>290</v>
      </c>
      <c r="AG54" s="35">
        <v>141</v>
      </c>
      <c r="AH54" s="16" t="s">
        <v>816</v>
      </c>
      <c r="AI54" s="35">
        <v>305</v>
      </c>
      <c r="AJ54" s="28" t="s">
        <v>998</v>
      </c>
    </row>
    <row r="55" spans="1:36">
      <c r="A55">
        <v>5054</v>
      </c>
      <c r="B55" s="34" t="str">
        <f>VLOOKUP(A55,УИК!A:C,2,FALSE)</f>
        <v>Вьетнам</v>
      </c>
      <c r="C55" s="34" t="str">
        <f>VLOOKUP(A55,УИК!A:C,3,FALSE)</f>
        <v>Посольство в Ханое</v>
      </c>
      <c r="D55" s="30">
        <f t="shared" si="0"/>
        <v>358</v>
      </c>
      <c r="E55" s="30">
        <f t="shared" si="1"/>
        <v>358</v>
      </c>
      <c r="F55" s="37">
        <f t="shared" si="2"/>
        <v>0.51675977653631289</v>
      </c>
      <c r="G55" s="34">
        <v>404</v>
      </c>
      <c r="H55" s="34">
        <v>400</v>
      </c>
      <c r="I55" s="34">
        <v>9</v>
      </c>
      <c r="J55" s="30">
        <f t="shared" si="3"/>
        <v>1</v>
      </c>
      <c r="K55" s="34">
        <v>349</v>
      </c>
      <c r="L55" s="34">
        <v>0</v>
      </c>
      <c r="M55" s="34">
        <v>42</v>
      </c>
      <c r="N55" s="30">
        <v>9</v>
      </c>
      <c r="O55" s="34">
        <v>349</v>
      </c>
      <c r="P55" s="34">
        <v>4</v>
      </c>
      <c r="Q55" s="34">
        <v>354</v>
      </c>
      <c r="R55" s="34">
        <v>5</v>
      </c>
      <c r="S55" s="34">
        <v>0</v>
      </c>
      <c r="T55" s="34">
        <v>6</v>
      </c>
      <c r="U55" s="34">
        <v>5</v>
      </c>
      <c r="V55" s="34">
        <v>0</v>
      </c>
      <c r="W55" s="34">
        <v>0</v>
      </c>
      <c r="X55" s="34">
        <v>0</v>
      </c>
      <c r="Y55" s="34">
        <v>0</v>
      </c>
      <c r="Z55" s="4"/>
      <c r="AA55" s="35">
        <v>11</v>
      </c>
      <c r="AB55" s="16" t="s">
        <v>326</v>
      </c>
      <c r="AC55" s="35">
        <v>57</v>
      </c>
      <c r="AD55" s="16" t="s">
        <v>507</v>
      </c>
      <c r="AE55" s="35">
        <v>17</v>
      </c>
      <c r="AF55" s="16" t="s">
        <v>448</v>
      </c>
      <c r="AG55" s="35">
        <v>84</v>
      </c>
      <c r="AH55" s="16" t="s">
        <v>817</v>
      </c>
      <c r="AI55" s="35">
        <v>185</v>
      </c>
      <c r="AJ55" s="28" t="s">
        <v>999</v>
      </c>
    </row>
    <row r="56" spans="1:36">
      <c r="A56">
        <v>5055</v>
      </c>
      <c r="B56" s="34" t="str">
        <f>VLOOKUP(A56,УИК!A:C,2,FALSE)</f>
        <v>Вьетнам</v>
      </c>
      <c r="C56" s="34" t="str">
        <f>VLOOKUP(A56,УИК!A:C,3,FALSE)</f>
        <v>Генеральное консульство в Хошимине</v>
      </c>
      <c r="D56" s="30">
        <f t="shared" si="0"/>
        <v>564</v>
      </c>
      <c r="E56" s="30">
        <f t="shared" si="1"/>
        <v>564</v>
      </c>
      <c r="F56" s="37">
        <f t="shared" si="2"/>
        <v>0.43971631205673761</v>
      </c>
      <c r="G56" s="34">
        <v>570</v>
      </c>
      <c r="H56" s="34">
        <v>600</v>
      </c>
      <c r="I56" s="34">
        <v>390</v>
      </c>
      <c r="J56" s="30">
        <f t="shared" si="3"/>
        <v>1</v>
      </c>
      <c r="K56" s="34">
        <v>174</v>
      </c>
      <c r="L56" s="34">
        <v>0</v>
      </c>
      <c r="M56" s="34">
        <v>36</v>
      </c>
      <c r="N56" s="30">
        <v>390</v>
      </c>
      <c r="O56" s="34">
        <v>174</v>
      </c>
      <c r="P56" s="34">
        <v>12</v>
      </c>
      <c r="Q56" s="34">
        <v>552</v>
      </c>
      <c r="R56" s="34">
        <v>5</v>
      </c>
      <c r="S56" s="34">
        <v>0</v>
      </c>
      <c r="T56" s="34">
        <v>106</v>
      </c>
      <c r="U56" s="34">
        <v>5</v>
      </c>
      <c r="V56" s="34">
        <v>0</v>
      </c>
      <c r="W56" s="34">
        <v>0</v>
      </c>
      <c r="X56" s="34">
        <v>0</v>
      </c>
      <c r="Y56" s="34">
        <v>0</v>
      </c>
      <c r="Z56" s="4"/>
      <c r="AA56" s="35">
        <v>27</v>
      </c>
      <c r="AB56" s="16" t="s">
        <v>327</v>
      </c>
      <c r="AC56" s="35">
        <v>84</v>
      </c>
      <c r="AD56" s="16" t="s">
        <v>508</v>
      </c>
      <c r="AE56" s="35">
        <v>28</v>
      </c>
      <c r="AF56" s="16" t="s">
        <v>684</v>
      </c>
      <c r="AG56" s="35">
        <v>165</v>
      </c>
      <c r="AH56" s="16" t="s">
        <v>818</v>
      </c>
      <c r="AI56" s="35">
        <v>248</v>
      </c>
      <c r="AJ56" s="28" t="s">
        <v>1000</v>
      </c>
    </row>
    <row r="57" spans="1:36">
      <c r="A57">
        <v>5056</v>
      </c>
      <c r="B57" s="34" t="str">
        <f>VLOOKUP(A57,УИК!A:C,2,FALSE)</f>
        <v>Вьетнам</v>
      </c>
      <c r="C57" s="34" t="str">
        <f>VLOOKUP(A57,УИК!A:C,3,FALSE)</f>
        <v>Генеральное консульство в Дананге</v>
      </c>
      <c r="D57" s="30">
        <f t="shared" si="0"/>
        <v>31</v>
      </c>
      <c r="E57" s="30">
        <f t="shared" si="1"/>
        <v>31</v>
      </c>
      <c r="F57" s="37">
        <f t="shared" si="2"/>
        <v>0.77419354838709675</v>
      </c>
      <c r="G57" s="34">
        <v>31</v>
      </c>
      <c r="H57" s="34">
        <v>50</v>
      </c>
      <c r="I57" s="34">
        <v>0</v>
      </c>
      <c r="J57" s="30">
        <f t="shared" si="3"/>
        <v>0</v>
      </c>
      <c r="K57" s="34">
        <v>31</v>
      </c>
      <c r="L57" s="34">
        <v>0</v>
      </c>
      <c r="M57" s="34">
        <v>19</v>
      </c>
      <c r="N57" s="30">
        <v>0</v>
      </c>
      <c r="O57" s="34">
        <v>31</v>
      </c>
      <c r="P57" s="34">
        <v>0</v>
      </c>
      <c r="Q57" s="34">
        <v>31</v>
      </c>
      <c r="R57" s="34">
        <v>5</v>
      </c>
      <c r="S57" s="34">
        <v>0</v>
      </c>
      <c r="T57" s="34">
        <v>2</v>
      </c>
      <c r="U57" s="34">
        <v>5</v>
      </c>
      <c r="V57" s="34">
        <v>0</v>
      </c>
      <c r="W57" s="34">
        <v>0</v>
      </c>
      <c r="X57" s="34">
        <v>0</v>
      </c>
      <c r="Y57" s="34">
        <v>0</v>
      </c>
      <c r="Z57" s="4"/>
      <c r="AA57" s="35">
        <v>1</v>
      </c>
      <c r="AB57" s="16" t="s">
        <v>285</v>
      </c>
      <c r="AC57" s="35">
        <v>1</v>
      </c>
      <c r="AD57" s="16" t="s">
        <v>285</v>
      </c>
      <c r="AE57" s="35">
        <v>0</v>
      </c>
      <c r="AF57" s="16" t="s">
        <v>292</v>
      </c>
      <c r="AG57" s="35">
        <v>5</v>
      </c>
      <c r="AH57" s="16" t="s">
        <v>819</v>
      </c>
      <c r="AI57" s="35">
        <v>24</v>
      </c>
      <c r="AJ57" s="28" t="s">
        <v>1001</v>
      </c>
    </row>
    <row r="58" spans="1:36">
      <c r="A58">
        <v>5057</v>
      </c>
      <c r="B58" s="34" t="str">
        <f>VLOOKUP(A58,УИК!A:C,2,FALSE)</f>
        <v>Вьетнам</v>
      </c>
      <c r="C58" s="34" t="str">
        <f>VLOOKUP(A58,УИК!A:C,3,FALSE)</f>
        <v>г. Вунгтау, СП «Вьетсовпетро»</v>
      </c>
      <c r="D58" s="30">
        <f t="shared" si="0"/>
        <v>789</v>
      </c>
      <c r="E58" s="30">
        <f t="shared" si="1"/>
        <v>789</v>
      </c>
      <c r="F58" s="37">
        <f t="shared" si="2"/>
        <v>0.50063371356147024</v>
      </c>
      <c r="G58" s="34">
        <v>882</v>
      </c>
      <c r="H58" s="34">
        <v>1500</v>
      </c>
      <c r="I58" s="34">
        <v>112</v>
      </c>
      <c r="J58" s="30">
        <f t="shared" si="3"/>
        <v>1</v>
      </c>
      <c r="K58" s="34">
        <v>677</v>
      </c>
      <c r="L58" s="34">
        <v>0</v>
      </c>
      <c r="M58" s="34">
        <v>711</v>
      </c>
      <c r="N58" s="30">
        <v>112</v>
      </c>
      <c r="O58" s="34">
        <v>677</v>
      </c>
      <c r="P58" s="34">
        <v>11</v>
      </c>
      <c r="Q58" s="34">
        <v>778</v>
      </c>
      <c r="R58" s="34">
        <v>5</v>
      </c>
      <c r="S58" s="34">
        <v>0</v>
      </c>
      <c r="T58" s="34">
        <v>2</v>
      </c>
      <c r="U58" s="34">
        <v>5</v>
      </c>
      <c r="V58" s="34">
        <v>0</v>
      </c>
      <c r="W58" s="34">
        <v>0</v>
      </c>
      <c r="X58" s="34">
        <v>0</v>
      </c>
      <c r="Y58" s="34">
        <v>0</v>
      </c>
      <c r="Z58" s="4"/>
      <c r="AA58" s="35">
        <v>34</v>
      </c>
      <c r="AB58" s="16" t="s">
        <v>328</v>
      </c>
      <c r="AC58" s="35">
        <v>187</v>
      </c>
      <c r="AD58" s="16" t="s">
        <v>509</v>
      </c>
      <c r="AE58" s="35">
        <v>38</v>
      </c>
      <c r="AF58" s="16" t="s">
        <v>685</v>
      </c>
      <c r="AG58" s="35">
        <v>124</v>
      </c>
      <c r="AH58" s="16" t="s">
        <v>820</v>
      </c>
      <c r="AI58" s="35">
        <v>395</v>
      </c>
      <c r="AJ58" s="28" t="s">
        <v>1002</v>
      </c>
    </row>
    <row r="59" spans="1:36">
      <c r="A59">
        <v>5058</v>
      </c>
      <c r="B59" s="34" t="str">
        <f>VLOOKUP(A59,УИК!A:C,2,FALSE)</f>
        <v>Габон</v>
      </c>
      <c r="C59" s="34" t="str">
        <f>VLOOKUP(A59,УИК!A:C,3,FALSE)</f>
        <v>Посольство в Либревиле</v>
      </c>
      <c r="D59" s="30">
        <f t="shared" si="0"/>
        <v>44</v>
      </c>
      <c r="E59" s="30">
        <f t="shared" si="1"/>
        <v>44</v>
      </c>
      <c r="F59" s="37">
        <f t="shared" si="2"/>
        <v>0.79545454545454541</v>
      </c>
      <c r="G59" s="34">
        <v>45</v>
      </c>
      <c r="H59" s="34">
        <v>50</v>
      </c>
      <c r="I59" s="34">
        <v>7</v>
      </c>
      <c r="J59" s="30">
        <f t="shared" si="3"/>
        <v>1</v>
      </c>
      <c r="K59" s="34">
        <v>37</v>
      </c>
      <c r="L59" s="34">
        <v>0</v>
      </c>
      <c r="M59" s="34">
        <v>6</v>
      </c>
      <c r="N59" s="30">
        <v>7</v>
      </c>
      <c r="O59" s="34">
        <v>37</v>
      </c>
      <c r="P59" s="34">
        <v>1</v>
      </c>
      <c r="Q59" s="34">
        <v>43</v>
      </c>
      <c r="R59" s="34">
        <v>5</v>
      </c>
      <c r="S59" s="34">
        <v>0</v>
      </c>
      <c r="T59" s="34">
        <v>0</v>
      </c>
      <c r="U59" s="34">
        <v>5</v>
      </c>
      <c r="V59" s="34">
        <v>0</v>
      </c>
      <c r="W59" s="34">
        <v>0</v>
      </c>
      <c r="X59" s="34">
        <v>0</v>
      </c>
      <c r="Y59" s="34">
        <v>0</v>
      </c>
      <c r="Z59" s="4"/>
      <c r="AA59" s="35">
        <v>0</v>
      </c>
      <c r="AB59" s="16" t="s">
        <v>292</v>
      </c>
      <c r="AC59" s="35">
        <v>1</v>
      </c>
      <c r="AD59" s="16" t="s">
        <v>510</v>
      </c>
      <c r="AE59" s="35">
        <v>0</v>
      </c>
      <c r="AF59" s="16" t="s">
        <v>292</v>
      </c>
      <c r="AG59" s="35">
        <v>7</v>
      </c>
      <c r="AH59" s="16" t="s">
        <v>821</v>
      </c>
      <c r="AI59" s="35">
        <v>35</v>
      </c>
      <c r="AJ59" s="28" t="s">
        <v>1003</v>
      </c>
    </row>
    <row r="60" spans="1:36">
      <c r="A60">
        <v>5059</v>
      </c>
      <c r="B60" s="34" t="str">
        <f>VLOOKUP(A60,УИК!A:C,2,FALSE)</f>
        <v>Гайана</v>
      </c>
      <c r="C60" s="34" t="str">
        <f>VLOOKUP(A60,УИК!A:C,3,FALSE)</f>
        <v>Посольство в Джорджтауне</v>
      </c>
      <c r="D60" s="30">
        <f t="shared" si="0"/>
        <v>66</v>
      </c>
      <c r="E60" s="30">
        <f t="shared" si="1"/>
        <v>66</v>
      </c>
      <c r="F60" s="37">
        <f t="shared" si="2"/>
        <v>0.5757575757575758</v>
      </c>
      <c r="G60" s="34">
        <v>66</v>
      </c>
      <c r="H60" s="34">
        <v>100</v>
      </c>
      <c r="I60" s="34">
        <v>31</v>
      </c>
      <c r="J60" s="30">
        <f t="shared" si="3"/>
        <v>1</v>
      </c>
      <c r="K60" s="34">
        <v>35</v>
      </c>
      <c r="L60" s="34">
        <v>0</v>
      </c>
      <c r="M60" s="34">
        <v>34</v>
      </c>
      <c r="N60" s="30">
        <v>31</v>
      </c>
      <c r="O60" s="34">
        <v>35</v>
      </c>
      <c r="P60" s="34">
        <v>1</v>
      </c>
      <c r="Q60" s="34">
        <v>65</v>
      </c>
      <c r="R60" s="34">
        <v>5</v>
      </c>
      <c r="S60" s="34">
        <v>0</v>
      </c>
      <c r="T60" s="34">
        <v>0</v>
      </c>
      <c r="U60" s="34">
        <v>5</v>
      </c>
      <c r="V60" s="34">
        <v>0</v>
      </c>
      <c r="W60" s="34">
        <v>0</v>
      </c>
      <c r="X60" s="34">
        <v>0</v>
      </c>
      <c r="Y60" s="34">
        <v>0</v>
      </c>
      <c r="Z60" s="4"/>
      <c r="AA60" s="35">
        <v>2</v>
      </c>
      <c r="AB60" s="16" t="s">
        <v>329</v>
      </c>
      <c r="AC60" s="35">
        <v>10</v>
      </c>
      <c r="AD60" s="16" t="s">
        <v>511</v>
      </c>
      <c r="AE60" s="35">
        <v>1</v>
      </c>
      <c r="AF60" s="16" t="s">
        <v>686</v>
      </c>
      <c r="AG60" s="35">
        <v>14</v>
      </c>
      <c r="AH60" s="16" t="s">
        <v>822</v>
      </c>
      <c r="AI60" s="35">
        <v>38</v>
      </c>
      <c r="AJ60" s="28" t="s">
        <v>1004</v>
      </c>
    </row>
    <row r="61" spans="1:36">
      <c r="A61">
        <v>5060</v>
      </c>
      <c r="B61" s="34" t="str">
        <f>VLOOKUP(A61,УИК!A:C,2,FALSE)</f>
        <v>Гана</v>
      </c>
      <c r="C61" s="34" t="str">
        <f>VLOOKUP(A61,УИК!A:C,3,FALSE)</f>
        <v>Посольство в Аккре</v>
      </c>
      <c r="D61" s="30">
        <f t="shared" si="0"/>
        <v>156</v>
      </c>
      <c r="E61" s="30">
        <f t="shared" si="1"/>
        <v>156</v>
      </c>
      <c r="F61" s="37">
        <f t="shared" si="2"/>
        <v>0.48717948717948717</v>
      </c>
      <c r="G61" s="34">
        <v>185</v>
      </c>
      <c r="H61" s="34">
        <v>160</v>
      </c>
      <c r="I61" s="34">
        <v>76</v>
      </c>
      <c r="J61" s="30">
        <f t="shared" si="3"/>
        <v>1</v>
      </c>
      <c r="K61" s="34">
        <v>80</v>
      </c>
      <c r="L61" s="34">
        <v>0</v>
      </c>
      <c r="M61" s="34">
        <v>4</v>
      </c>
      <c r="N61" s="30">
        <v>76</v>
      </c>
      <c r="O61" s="34">
        <v>80</v>
      </c>
      <c r="P61" s="34">
        <v>1</v>
      </c>
      <c r="Q61" s="34">
        <v>155</v>
      </c>
      <c r="R61" s="34">
        <v>5</v>
      </c>
      <c r="S61" s="34">
        <v>0</v>
      </c>
      <c r="T61" s="34">
        <v>2</v>
      </c>
      <c r="U61" s="34">
        <v>5</v>
      </c>
      <c r="V61" s="34">
        <v>0</v>
      </c>
      <c r="W61" s="34">
        <v>0</v>
      </c>
      <c r="X61" s="34">
        <v>0</v>
      </c>
      <c r="Y61" s="34">
        <v>0</v>
      </c>
      <c r="Z61" s="4"/>
      <c r="AA61" s="35">
        <v>12</v>
      </c>
      <c r="AB61" s="16" t="s">
        <v>330</v>
      </c>
      <c r="AC61" s="35">
        <v>23</v>
      </c>
      <c r="AD61" s="16" t="s">
        <v>512</v>
      </c>
      <c r="AE61" s="35">
        <v>8</v>
      </c>
      <c r="AF61" s="16" t="s">
        <v>687</v>
      </c>
      <c r="AG61" s="35">
        <v>36</v>
      </c>
      <c r="AH61" s="16" t="s">
        <v>823</v>
      </c>
      <c r="AI61" s="35">
        <v>76</v>
      </c>
      <c r="AJ61" s="28" t="s">
        <v>1005</v>
      </c>
    </row>
    <row r="62" spans="1:36">
      <c r="A62">
        <v>5061</v>
      </c>
      <c r="B62" s="34" t="str">
        <f>VLOOKUP(A62,УИК!A:C,2,FALSE)</f>
        <v>Южная Осетия</v>
      </c>
      <c r="C62" s="34" t="str">
        <f>VLOOKUP(A62,УИК!A:C,3,FALSE)</f>
        <v>Посольство в Цхинвале – 1</v>
      </c>
      <c r="D62" s="30">
        <f t="shared" si="0"/>
        <v>2336</v>
      </c>
      <c r="E62" s="30">
        <f t="shared" si="1"/>
        <v>2336</v>
      </c>
      <c r="F62" s="37">
        <f t="shared" si="2"/>
        <v>0.91994863013698636</v>
      </c>
      <c r="G62" s="34">
        <v>2409</v>
      </c>
      <c r="H62" s="34">
        <v>7000</v>
      </c>
      <c r="I62" s="34">
        <v>0</v>
      </c>
      <c r="J62" s="30">
        <f t="shared" si="3"/>
        <v>0</v>
      </c>
      <c r="K62" s="34">
        <v>2230</v>
      </c>
      <c r="L62" s="34">
        <v>106</v>
      </c>
      <c r="M62" s="34">
        <v>4664</v>
      </c>
      <c r="N62" s="30">
        <v>106</v>
      </c>
      <c r="O62" s="34">
        <v>2230</v>
      </c>
      <c r="P62" s="34">
        <v>37</v>
      </c>
      <c r="Q62" s="34">
        <v>2299</v>
      </c>
      <c r="R62" s="34">
        <v>10</v>
      </c>
      <c r="S62" s="34">
        <v>3</v>
      </c>
      <c r="T62" s="34">
        <v>5</v>
      </c>
      <c r="U62" s="34">
        <v>7</v>
      </c>
      <c r="V62" s="34">
        <v>0</v>
      </c>
      <c r="W62" s="34">
        <v>0</v>
      </c>
      <c r="X62" s="34">
        <v>0</v>
      </c>
      <c r="Y62" s="34">
        <v>0</v>
      </c>
      <c r="Z62" s="4"/>
      <c r="AA62" s="35">
        <v>13</v>
      </c>
      <c r="AB62" s="16" t="s">
        <v>331</v>
      </c>
      <c r="AC62" s="35">
        <v>79</v>
      </c>
      <c r="AD62" s="16" t="s">
        <v>513</v>
      </c>
      <c r="AE62" s="35">
        <v>13</v>
      </c>
      <c r="AF62" s="16" t="s">
        <v>331</v>
      </c>
      <c r="AG62" s="35">
        <v>45</v>
      </c>
      <c r="AH62" s="16" t="s">
        <v>824</v>
      </c>
      <c r="AI62" s="35">
        <v>2149</v>
      </c>
      <c r="AJ62" s="28" t="s">
        <v>1006</v>
      </c>
    </row>
    <row r="63" spans="1:36">
      <c r="A63">
        <v>5062</v>
      </c>
      <c r="B63" s="34" t="str">
        <f>VLOOKUP(A63,УИК!A:C,2,FALSE)</f>
        <v>Гвинея-Бисау</v>
      </c>
      <c r="C63" s="34" t="str">
        <f>VLOOKUP(A63,УИК!A:C,3,FALSE)</f>
        <v>Посольство в Бисау</v>
      </c>
      <c r="D63" s="30">
        <f t="shared" si="0"/>
        <v>24</v>
      </c>
      <c r="E63" s="30">
        <f t="shared" si="1"/>
        <v>24</v>
      </c>
      <c r="F63" s="37">
        <f t="shared" si="2"/>
        <v>0.91666666666666663</v>
      </c>
      <c r="G63" s="34">
        <v>24</v>
      </c>
      <c r="H63" s="34">
        <v>40</v>
      </c>
      <c r="I63" s="34">
        <v>0</v>
      </c>
      <c r="J63" s="30">
        <f t="shared" si="3"/>
        <v>0</v>
      </c>
      <c r="K63" s="34">
        <v>24</v>
      </c>
      <c r="L63" s="34">
        <v>0</v>
      </c>
      <c r="M63" s="34">
        <v>16</v>
      </c>
      <c r="N63" s="30">
        <v>0</v>
      </c>
      <c r="O63" s="34">
        <v>24</v>
      </c>
      <c r="P63" s="34">
        <v>0</v>
      </c>
      <c r="Q63" s="34">
        <v>24</v>
      </c>
      <c r="R63" s="34">
        <v>3</v>
      </c>
      <c r="S63" s="34">
        <v>0</v>
      </c>
      <c r="T63" s="34">
        <v>0</v>
      </c>
      <c r="U63" s="34">
        <v>3</v>
      </c>
      <c r="V63" s="34">
        <v>0</v>
      </c>
      <c r="W63" s="34">
        <v>0</v>
      </c>
      <c r="X63" s="34">
        <v>0</v>
      </c>
      <c r="Y63" s="34">
        <v>0</v>
      </c>
      <c r="Z63" s="4"/>
      <c r="AA63" s="35">
        <v>0</v>
      </c>
      <c r="AB63" s="16" t="s">
        <v>292</v>
      </c>
      <c r="AC63" s="35">
        <v>1</v>
      </c>
      <c r="AD63" s="16" t="s">
        <v>514</v>
      </c>
      <c r="AE63" s="35">
        <v>1</v>
      </c>
      <c r="AF63" s="16" t="s">
        <v>514</v>
      </c>
      <c r="AG63" s="35">
        <v>0</v>
      </c>
      <c r="AH63" s="16" t="s">
        <v>292</v>
      </c>
      <c r="AI63" s="35">
        <v>22</v>
      </c>
      <c r="AJ63" s="28" t="s">
        <v>1007</v>
      </c>
    </row>
    <row r="64" spans="1:36">
      <c r="A64">
        <v>5063</v>
      </c>
      <c r="B64" s="34" t="str">
        <f>VLOOKUP(A64,УИК!A:C,2,FALSE)</f>
        <v>Гвинея</v>
      </c>
      <c r="C64" s="34" t="str">
        <f>VLOOKUP(A64,УИК!A:C,3,FALSE)</f>
        <v>Посольство в Конакри</v>
      </c>
      <c r="D64" s="30">
        <f t="shared" si="0"/>
        <v>245</v>
      </c>
      <c r="E64" s="30">
        <f t="shared" si="1"/>
        <v>245</v>
      </c>
      <c r="F64" s="37">
        <f t="shared" si="2"/>
        <v>0.5714285714285714</v>
      </c>
      <c r="G64" s="34">
        <v>378</v>
      </c>
      <c r="H64" s="34">
        <v>350</v>
      </c>
      <c r="I64" s="34">
        <v>59</v>
      </c>
      <c r="J64" s="30">
        <f t="shared" si="3"/>
        <v>1</v>
      </c>
      <c r="K64" s="34">
        <v>186</v>
      </c>
      <c r="L64" s="34">
        <v>0</v>
      </c>
      <c r="M64" s="34">
        <v>105</v>
      </c>
      <c r="N64" s="30">
        <v>59</v>
      </c>
      <c r="O64" s="34">
        <v>186</v>
      </c>
      <c r="P64" s="34">
        <v>4</v>
      </c>
      <c r="Q64" s="34">
        <v>241</v>
      </c>
      <c r="R64" s="34">
        <v>5</v>
      </c>
      <c r="S64" s="34">
        <v>1</v>
      </c>
      <c r="T64" s="34">
        <v>0</v>
      </c>
      <c r="U64" s="34">
        <v>4</v>
      </c>
      <c r="V64" s="34">
        <v>0</v>
      </c>
      <c r="W64" s="34">
        <v>0</v>
      </c>
      <c r="X64" s="34">
        <v>0</v>
      </c>
      <c r="Y64" s="34">
        <v>0</v>
      </c>
      <c r="Z64" s="4"/>
      <c r="AA64" s="35">
        <v>13</v>
      </c>
      <c r="AB64" s="16" t="s">
        <v>332</v>
      </c>
      <c r="AC64" s="35">
        <v>36</v>
      </c>
      <c r="AD64" s="16" t="s">
        <v>515</v>
      </c>
      <c r="AE64" s="35">
        <v>7</v>
      </c>
      <c r="AF64" s="16" t="s">
        <v>683</v>
      </c>
      <c r="AG64" s="35">
        <v>45</v>
      </c>
      <c r="AH64" s="16" t="s">
        <v>825</v>
      </c>
      <c r="AI64" s="35">
        <v>140</v>
      </c>
      <c r="AJ64" s="28" t="s">
        <v>935</v>
      </c>
    </row>
    <row r="65" spans="1:36">
      <c r="A65">
        <v>5064</v>
      </c>
      <c r="B65" s="34" t="str">
        <f>VLOOKUP(A65,УИК!A:C,2,FALSE)</f>
        <v>Греция</v>
      </c>
      <c r="C65" s="34" t="str">
        <f>VLOOKUP(A65,УИК!A:C,3,FALSE)</f>
        <v>Посольство в Афинах</v>
      </c>
      <c r="D65" s="30">
        <f t="shared" si="0"/>
        <v>2611</v>
      </c>
      <c r="E65" s="30">
        <f t="shared" si="1"/>
        <v>2609</v>
      </c>
      <c r="F65" s="37">
        <f t="shared" si="2"/>
        <v>0.84400153315446536</v>
      </c>
      <c r="G65" s="34">
        <v>6258</v>
      </c>
      <c r="H65" s="34">
        <v>9500</v>
      </c>
      <c r="I65" s="34">
        <v>137</v>
      </c>
      <c r="J65" s="30">
        <f t="shared" si="3"/>
        <v>1</v>
      </c>
      <c r="K65" s="34">
        <v>2467</v>
      </c>
      <c r="L65" s="34">
        <v>7</v>
      </c>
      <c r="M65" s="34">
        <v>6889</v>
      </c>
      <c r="N65" s="30">
        <v>144</v>
      </c>
      <c r="O65" s="34">
        <v>2465</v>
      </c>
      <c r="P65" s="34">
        <v>17</v>
      </c>
      <c r="Q65" s="34">
        <v>2592</v>
      </c>
      <c r="R65" s="34">
        <v>30</v>
      </c>
      <c r="S65" s="34">
        <v>0</v>
      </c>
      <c r="T65" s="34">
        <v>25</v>
      </c>
      <c r="U65" s="34">
        <v>30</v>
      </c>
      <c r="V65" s="34">
        <v>0</v>
      </c>
      <c r="W65" s="34">
        <v>0</v>
      </c>
      <c r="X65" s="34">
        <v>0</v>
      </c>
      <c r="Y65" s="34">
        <v>0</v>
      </c>
      <c r="Z65" s="4"/>
      <c r="AA65" s="35">
        <v>49</v>
      </c>
      <c r="AB65" s="16" t="s">
        <v>333</v>
      </c>
      <c r="AC65" s="35">
        <v>158</v>
      </c>
      <c r="AD65" s="16" t="s">
        <v>516</v>
      </c>
      <c r="AE65" s="35">
        <v>29</v>
      </c>
      <c r="AF65" s="16" t="s">
        <v>688</v>
      </c>
      <c r="AG65" s="35">
        <v>154</v>
      </c>
      <c r="AH65" s="16" t="s">
        <v>826</v>
      </c>
      <c r="AI65" s="35">
        <v>2202</v>
      </c>
      <c r="AJ65" s="28" t="s">
        <v>1008</v>
      </c>
    </row>
    <row r="66" spans="1:36">
      <c r="A66">
        <v>5075</v>
      </c>
      <c r="B66" s="34" t="str">
        <f>VLOOKUP(A66,УИК!A:C,2,FALSE)</f>
        <v>Дания</v>
      </c>
      <c r="C66" s="34" t="str">
        <f>VLOOKUP(A66,УИК!A:C,3,FALSE)</f>
        <v>Посольство в Копенгагене</v>
      </c>
      <c r="D66" s="30">
        <f t="shared" si="0"/>
        <v>585</v>
      </c>
      <c r="E66" s="30">
        <f t="shared" si="1"/>
        <v>585</v>
      </c>
      <c r="F66" s="37">
        <f t="shared" si="2"/>
        <v>0.3282051282051282</v>
      </c>
      <c r="G66" s="34">
        <v>587</v>
      </c>
      <c r="H66" s="34">
        <v>750</v>
      </c>
      <c r="I66" s="34">
        <v>75</v>
      </c>
      <c r="J66" s="30">
        <f t="shared" si="3"/>
        <v>1</v>
      </c>
      <c r="K66" s="34">
        <v>479</v>
      </c>
      <c r="L66" s="34">
        <v>31</v>
      </c>
      <c r="M66" s="34">
        <v>165</v>
      </c>
      <c r="N66" s="30">
        <v>106</v>
      </c>
      <c r="O66" s="34">
        <v>479</v>
      </c>
      <c r="P66" s="34">
        <v>21</v>
      </c>
      <c r="Q66" s="34">
        <v>564</v>
      </c>
      <c r="R66" s="34">
        <v>5</v>
      </c>
      <c r="S66" s="34">
        <v>1</v>
      </c>
      <c r="T66" s="34">
        <v>22</v>
      </c>
      <c r="U66" s="34">
        <v>4</v>
      </c>
      <c r="V66" s="34">
        <v>0</v>
      </c>
      <c r="W66" s="34">
        <v>0</v>
      </c>
      <c r="X66" s="34">
        <v>0</v>
      </c>
      <c r="Y66" s="34">
        <v>0</v>
      </c>
      <c r="Z66" s="4"/>
      <c r="AA66" s="35">
        <v>20</v>
      </c>
      <c r="AB66" s="16" t="s">
        <v>334</v>
      </c>
      <c r="AC66" s="35">
        <v>82</v>
      </c>
      <c r="AD66" s="16" t="s">
        <v>517</v>
      </c>
      <c r="AE66" s="35">
        <v>52</v>
      </c>
      <c r="AF66" s="16" t="s">
        <v>689</v>
      </c>
      <c r="AG66" s="35">
        <v>218</v>
      </c>
      <c r="AH66" s="16" t="s">
        <v>827</v>
      </c>
      <c r="AI66" s="35">
        <v>192</v>
      </c>
      <c r="AJ66" s="28" t="s">
        <v>1009</v>
      </c>
    </row>
    <row r="67" spans="1:36">
      <c r="A67">
        <v>5076</v>
      </c>
      <c r="B67" s="34" t="str">
        <f>VLOOKUP(A67,УИК!A:C,2,FALSE)</f>
        <v>Джибути</v>
      </c>
      <c r="C67" s="34" t="str">
        <f>VLOOKUP(A67,УИК!A:C,3,FALSE)</f>
        <v>Посольство в Джибути</v>
      </c>
      <c r="D67" s="30">
        <f t="shared" ref="D67:D130" si="4">SUM(I67,K67,L67)</f>
        <v>538</v>
      </c>
      <c r="E67" s="30">
        <f t="shared" ref="E67:E130" si="5">SUM(P67,Q67)</f>
        <v>538</v>
      </c>
      <c r="F67" s="37">
        <f t="shared" ref="F67:F130" si="6">(AI67/(P67+Q67))</f>
        <v>0.74907063197026025</v>
      </c>
      <c r="G67" s="34">
        <v>538</v>
      </c>
      <c r="H67" s="34">
        <v>600</v>
      </c>
      <c r="I67" s="34">
        <v>514</v>
      </c>
      <c r="J67" s="30">
        <f t="shared" ref="J67:J130" si="7">IF(I67 &lt;&gt;0, 1, 0)</f>
        <v>1</v>
      </c>
      <c r="K67" s="34">
        <v>24</v>
      </c>
      <c r="L67" s="34">
        <v>0</v>
      </c>
      <c r="M67" s="34">
        <v>62</v>
      </c>
      <c r="N67" s="30">
        <v>514</v>
      </c>
      <c r="O67" s="34">
        <v>24</v>
      </c>
      <c r="P67" s="34">
        <v>10</v>
      </c>
      <c r="Q67" s="34">
        <v>528</v>
      </c>
      <c r="R67" s="34">
        <v>3</v>
      </c>
      <c r="S67" s="34">
        <v>0</v>
      </c>
      <c r="T67" s="34">
        <v>0</v>
      </c>
      <c r="U67" s="34">
        <v>3</v>
      </c>
      <c r="V67" s="34">
        <v>0</v>
      </c>
      <c r="W67" s="34">
        <v>0</v>
      </c>
      <c r="X67" s="34">
        <v>0</v>
      </c>
      <c r="Y67" s="34">
        <v>0</v>
      </c>
      <c r="Z67" s="4"/>
      <c r="AA67" s="35">
        <v>56</v>
      </c>
      <c r="AB67" s="16" t="s">
        <v>335</v>
      </c>
      <c r="AC67" s="35">
        <v>44</v>
      </c>
      <c r="AD67" s="16" t="s">
        <v>518</v>
      </c>
      <c r="AE67" s="35">
        <v>7</v>
      </c>
      <c r="AF67" s="16" t="s">
        <v>690</v>
      </c>
      <c r="AG67" s="35">
        <v>18</v>
      </c>
      <c r="AH67" s="16" t="s">
        <v>418</v>
      </c>
      <c r="AI67" s="35">
        <v>403</v>
      </c>
      <c r="AJ67" s="28" t="s">
        <v>1010</v>
      </c>
    </row>
    <row r="68" spans="1:36">
      <c r="A68">
        <v>5077</v>
      </c>
      <c r="B68" s="34" t="str">
        <f>VLOOKUP(A68,УИК!A:C,2,FALSE)</f>
        <v>Египет</v>
      </c>
      <c r="C68" s="34" t="str">
        <f>VLOOKUP(A68,УИК!A:C,3,FALSE)</f>
        <v>Посольство в Каире</v>
      </c>
      <c r="D68" s="30">
        <f t="shared" si="4"/>
        <v>1246</v>
      </c>
      <c r="E68" s="30">
        <f t="shared" si="5"/>
        <v>1246</v>
      </c>
      <c r="F68" s="37">
        <f t="shared" si="6"/>
        <v>0.5353130016051364</v>
      </c>
      <c r="G68" s="34">
        <v>1246</v>
      </c>
      <c r="H68" s="34">
        <v>3000</v>
      </c>
      <c r="I68" s="34">
        <v>889</v>
      </c>
      <c r="J68" s="30">
        <f t="shared" si="7"/>
        <v>1</v>
      </c>
      <c r="K68" s="34">
        <v>357</v>
      </c>
      <c r="L68" s="34">
        <v>0</v>
      </c>
      <c r="M68" s="34">
        <v>1754</v>
      </c>
      <c r="N68" s="30">
        <v>889</v>
      </c>
      <c r="O68" s="34">
        <v>357</v>
      </c>
      <c r="P68" s="34">
        <v>15</v>
      </c>
      <c r="Q68" s="34">
        <v>1231</v>
      </c>
      <c r="R68" s="34">
        <v>15</v>
      </c>
      <c r="S68" s="34">
        <v>0</v>
      </c>
      <c r="T68" s="34">
        <v>131</v>
      </c>
      <c r="U68" s="34">
        <v>15</v>
      </c>
      <c r="V68" s="34">
        <v>0</v>
      </c>
      <c r="W68" s="34">
        <v>0</v>
      </c>
      <c r="X68" s="34">
        <v>0</v>
      </c>
      <c r="Y68" s="34">
        <v>0</v>
      </c>
      <c r="Z68" s="4"/>
      <c r="AA68" s="35">
        <v>51</v>
      </c>
      <c r="AB68" s="16" t="s">
        <v>336</v>
      </c>
      <c r="AC68" s="35">
        <v>186</v>
      </c>
      <c r="AD68" s="16" t="s">
        <v>519</v>
      </c>
      <c r="AE68" s="35">
        <v>41</v>
      </c>
      <c r="AF68" s="16" t="s">
        <v>445</v>
      </c>
      <c r="AG68" s="35">
        <v>286</v>
      </c>
      <c r="AH68" s="16" t="s">
        <v>828</v>
      </c>
      <c r="AI68" s="35">
        <v>667</v>
      </c>
      <c r="AJ68" s="28" t="s">
        <v>1011</v>
      </c>
    </row>
    <row r="69" spans="1:36">
      <c r="A69">
        <v>5078</v>
      </c>
      <c r="B69" s="34" t="str">
        <f>VLOOKUP(A69,УИК!A:C,2,FALSE)</f>
        <v>Египет</v>
      </c>
      <c r="C69" s="34" t="str">
        <f>VLOOKUP(A69,УИК!A:C,3,FALSE)</f>
        <v>Генеральное консульство в Александрии</v>
      </c>
      <c r="D69" s="30">
        <f t="shared" si="4"/>
        <v>80</v>
      </c>
      <c r="E69" s="30">
        <f t="shared" si="5"/>
        <v>80</v>
      </c>
      <c r="F69" s="37">
        <f t="shared" si="6"/>
        <v>0.53749999999999998</v>
      </c>
      <c r="G69" s="34">
        <v>80</v>
      </c>
      <c r="H69" s="34">
        <v>500</v>
      </c>
      <c r="I69" s="34">
        <v>0</v>
      </c>
      <c r="J69" s="30">
        <f t="shared" si="7"/>
        <v>0</v>
      </c>
      <c r="K69" s="34">
        <v>80</v>
      </c>
      <c r="L69" s="34">
        <v>0</v>
      </c>
      <c r="M69" s="34">
        <v>420</v>
      </c>
      <c r="N69" s="30">
        <v>0</v>
      </c>
      <c r="O69" s="34">
        <v>80</v>
      </c>
      <c r="P69" s="34">
        <v>0</v>
      </c>
      <c r="Q69" s="34">
        <v>80</v>
      </c>
      <c r="R69" s="34">
        <v>10</v>
      </c>
      <c r="S69" s="34">
        <v>0</v>
      </c>
      <c r="T69" s="34">
        <v>1</v>
      </c>
      <c r="U69" s="34">
        <v>10</v>
      </c>
      <c r="V69" s="34">
        <v>0</v>
      </c>
      <c r="W69" s="34">
        <v>0</v>
      </c>
      <c r="X69" s="34">
        <v>0</v>
      </c>
      <c r="Y69" s="34">
        <v>0</v>
      </c>
      <c r="Z69" s="4"/>
      <c r="AA69" s="35">
        <v>3</v>
      </c>
      <c r="AB69" s="16" t="s">
        <v>337</v>
      </c>
      <c r="AC69" s="35">
        <v>18</v>
      </c>
      <c r="AD69" s="16" t="s">
        <v>520</v>
      </c>
      <c r="AE69" s="35">
        <v>3</v>
      </c>
      <c r="AF69" s="16" t="s">
        <v>337</v>
      </c>
      <c r="AG69" s="35">
        <v>13</v>
      </c>
      <c r="AH69" s="16" t="s">
        <v>829</v>
      </c>
      <c r="AI69" s="35">
        <v>43</v>
      </c>
      <c r="AJ69" s="28" t="s">
        <v>1012</v>
      </c>
    </row>
    <row r="70" spans="1:36">
      <c r="A70">
        <v>5079</v>
      </c>
      <c r="B70" s="34" t="str">
        <f>VLOOKUP(A70,УИК!A:C,2,FALSE)</f>
        <v>Замбия</v>
      </c>
      <c r="C70" s="34" t="str">
        <f>VLOOKUP(A70,УИК!A:C,3,FALSE)</f>
        <v>Посольство в Лусаке</v>
      </c>
      <c r="D70" s="30">
        <f t="shared" si="4"/>
        <v>68</v>
      </c>
      <c r="E70" s="30">
        <f t="shared" si="5"/>
        <v>68</v>
      </c>
      <c r="F70" s="37">
        <f t="shared" si="6"/>
        <v>0.6029411764705882</v>
      </c>
      <c r="G70" s="34">
        <v>68</v>
      </c>
      <c r="H70" s="34">
        <v>150</v>
      </c>
      <c r="I70" s="34">
        <v>0</v>
      </c>
      <c r="J70" s="30">
        <f t="shared" si="7"/>
        <v>0</v>
      </c>
      <c r="K70" s="34">
        <v>68</v>
      </c>
      <c r="L70" s="34">
        <v>0</v>
      </c>
      <c r="M70" s="34">
        <v>82</v>
      </c>
      <c r="N70" s="30">
        <v>0</v>
      </c>
      <c r="O70" s="34">
        <v>68</v>
      </c>
      <c r="P70" s="34">
        <v>1</v>
      </c>
      <c r="Q70" s="34">
        <v>67</v>
      </c>
      <c r="R70" s="34">
        <v>5</v>
      </c>
      <c r="S70" s="34">
        <v>0</v>
      </c>
      <c r="T70" s="34">
        <v>0</v>
      </c>
      <c r="U70" s="34">
        <v>5</v>
      </c>
      <c r="V70" s="34">
        <v>0</v>
      </c>
      <c r="W70" s="34">
        <v>0</v>
      </c>
      <c r="X70" s="34">
        <v>0</v>
      </c>
      <c r="Y70" s="34">
        <v>0</v>
      </c>
      <c r="Z70" s="4"/>
      <c r="AA70" s="35">
        <v>5</v>
      </c>
      <c r="AB70" s="16" t="s">
        <v>338</v>
      </c>
      <c r="AC70" s="35">
        <v>8</v>
      </c>
      <c r="AD70" s="16" t="s">
        <v>521</v>
      </c>
      <c r="AE70" s="35">
        <v>2</v>
      </c>
      <c r="AF70" s="16" t="s">
        <v>691</v>
      </c>
      <c r="AG70" s="35">
        <v>11</v>
      </c>
      <c r="AH70" s="16" t="s">
        <v>830</v>
      </c>
      <c r="AI70" s="35">
        <v>41</v>
      </c>
      <c r="AJ70" s="28" t="s">
        <v>1013</v>
      </c>
    </row>
    <row r="71" spans="1:36">
      <c r="A71">
        <v>5080</v>
      </c>
      <c r="B71" s="34" t="str">
        <f>VLOOKUP(A71,УИК!A:C,2,FALSE)</f>
        <v>Зимбабве</v>
      </c>
      <c r="C71" s="34" t="str">
        <f>VLOOKUP(A71,УИК!A:C,3,FALSE)</f>
        <v>Посольство в Хараре</v>
      </c>
      <c r="D71" s="30">
        <f t="shared" si="4"/>
        <v>94</v>
      </c>
      <c r="E71" s="30">
        <f t="shared" si="5"/>
        <v>94</v>
      </c>
      <c r="F71" s="37">
        <f t="shared" si="6"/>
        <v>0.5957446808510638</v>
      </c>
      <c r="G71" s="34">
        <v>145</v>
      </c>
      <c r="H71" s="34">
        <v>200</v>
      </c>
      <c r="I71" s="34">
        <v>30</v>
      </c>
      <c r="J71" s="30">
        <f t="shared" si="7"/>
        <v>1</v>
      </c>
      <c r="K71" s="34">
        <v>64</v>
      </c>
      <c r="L71" s="34">
        <v>0</v>
      </c>
      <c r="M71" s="34">
        <v>106</v>
      </c>
      <c r="N71" s="30">
        <v>30</v>
      </c>
      <c r="O71" s="34">
        <v>64</v>
      </c>
      <c r="P71" s="34">
        <v>1</v>
      </c>
      <c r="Q71" s="34">
        <v>93</v>
      </c>
      <c r="R71" s="34">
        <v>5</v>
      </c>
      <c r="S71" s="34">
        <v>0</v>
      </c>
      <c r="T71" s="34">
        <v>0</v>
      </c>
      <c r="U71" s="34">
        <v>5</v>
      </c>
      <c r="V71" s="34">
        <v>0</v>
      </c>
      <c r="W71" s="34">
        <v>0</v>
      </c>
      <c r="X71" s="34">
        <v>0</v>
      </c>
      <c r="Y71" s="34">
        <v>0</v>
      </c>
      <c r="Z71" s="4"/>
      <c r="AA71" s="35">
        <v>6</v>
      </c>
      <c r="AB71" s="16" t="s">
        <v>339</v>
      </c>
      <c r="AC71" s="35">
        <v>12</v>
      </c>
      <c r="AD71" s="16" t="s">
        <v>470</v>
      </c>
      <c r="AE71" s="35">
        <v>2</v>
      </c>
      <c r="AF71" s="16" t="s">
        <v>317</v>
      </c>
      <c r="AG71" s="35">
        <v>17</v>
      </c>
      <c r="AH71" s="16" t="s">
        <v>831</v>
      </c>
      <c r="AI71" s="35">
        <v>56</v>
      </c>
      <c r="AJ71" s="28" t="s">
        <v>1014</v>
      </c>
    </row>
    <row r="72" spans="1:36">
      <c r="A72">
        <v>5081</v>
      </c>
      <c r="B72" s="34" t="str">
        <f>VLOOKUP(A72,УИК!A:C,2,FALSE)</f>
        <v>Израиль</v>
      </c>
      <c r="C72" s="34" t="str">
        <f>VLOOKUP(A72,УИК!A:C,3,FALSE)</f>
        <v>Генеральное консульство в Хайфе</v>
      </c>
      <c r="D72" s="30">
        <f t="shared" si="4"/>
        <v>1563</v>
      </c>
      <c r="E72" s="30">
        <f t="shared" si="5"/>
        <v>1561</v>
      </c>
      <c r="F72" s="37">
        <f t="shared" si="6"/>
        <v>0.45483664317745037</v>
      </c>
      <c r="G72" s="34">
        <v>1563</v>
      </c>
      <c r="H72" s="34">
        <v>13000</v>
      </c>
      <c r="I72" s="34">
        <v>0</v>
      </c>
      <c r="J72" s="30">
        <f t="shared" si="7"/>
        <v>0</v>
      </c>
      <c r="K72" s="34">
        <v>1390</v>
      </c>
      <c r="L72" s="34">
        <v>173</v>
      </c>
      <c r="M72" s="34">
        <v>11437</v>
      </c>
      <c r="N72" s="30">
        <v>172</v>
      </c>
      <c r="O72" s="34">
        <v>1389</v>
      </c>
      <c r="P72" s="34">
        <v>16</v>
      </c>
      <c r="Q72" s="34">
        <v>1545</v>
      </c>
      <c r="R72" s="34">
        <v>40</v>
      </c>
      <c r="S72" s="34">
        <v>2</v>
      </c>
      <c r="T72" s="34">
        <v>17</v>
      </c>
      <c r="U72" s="34">
        <v>38</v>
      </c>
      <c r="V72" s="34">
        <v>0</v>
      </c>
      <c r="W72" s="34">
        <v>0</v>
      </c>
      <c r="X72" s="34">
        <v>0</v>
      </c>
      <c r="Y72" s="34">
        <v>0</v>
      </c>
      <c r="Z72" s="4"/>
      <c r="AA72" s="35">
        <v>39</v>
      </c>
      <c r="AB72" s="16" t="s">
        <v>340</v>
      </c>
      <c r="AC72" s="35">
        <v>118</v>
      </c>
      <c r="AD72" s="16" t="s">
        <v>522</v>
      </c>
      <c r="AE72" s="35">
        <v>59</v>
      </c>
      <c r="AF72" s="16" t="s">
        <v>692</v>
      </c>
      <c r="AG72" s="35">
        <v>619</v>
      </c>
      <c r="AH72" s="16" t="s">
        <v>832</v>
      </c>
      <c r="AI72" s="35">
        <v>710</v>
      </c>
      <c r="AJ72" s="28" t="s">
        <v>1015</v>
      </c>
    </row>
    <row r="73" spans="1:36">
      <c r="A73">
        <v>5082</v>
      </c>
      <c r="B73" s="34" t="str">
        <f>VLOOKUP(A73,УИК!A:C,2,FALSE)</f>
        <v>Израиль</v>
      </c>
      <c r="C73" s="34" t="str">
        <f>VLOOKUP(A73,УИК!A:C,3,FALSE)</f>
        <v>г. Кармиэль</v>
      </c>
      <c r="D73" s="30">
        <f t="shared" si="4"/>
        <v>642</v>
      </c>
      <c r="E73" s="30">
        <f t="shared" si="5"/>
        <v>642</v>
      </c>
      <c r="F73" s="37">
        <f t="shared" si="6"/>
        <v>0.5</v>
      </c>
      <c r="G73" s="34">
        <v>642</v>
      </c>
      <c r="H73" s="34">
        <v>12000</v>
      </c>
      <c r="I73" s="34">
        <v>0</v>
      </c>
      <c r="J73" s="30">
        <f t="shared" si="7"/>
        <v>0</v>
      </c>
      <c r="K73" s="34">
        <v>548</v>
      </c>
      <c r="L73" s="34">
        <v>94</v>
      </c>
      <c r="M73" s="34">
        <v>11358</v>
      </c>
      <c r="N73" s="30">
        <v>94</v>
      </c>
      <c r="O73" s="34">
        <v>548</v>
      </c>
      <c r="P73" s="34">
        <v>12</v>
      </c>
      <c r="Q73" s="34">
        <v>630</v>
      </c>
      <c r="R73" s="34">
        <v>20</v>
      </c>
      <c r="S73" s="34">
        <v>0</v>
      </c>
      <c r="T73" s="34">
        <v>0</v>
      </c>
      <c r="U73" s="34">
        <v>20</v>
      </c>
      <c r="V73" s="34">
        <v>0</v>
      </c>
      <c r="W73" s="34">
        <v>0</v>
      </c>
      <c r="X73" s="34">
        <v>0</v>
      </c>
      <c r="Y73" s="34">
        <v>0</v>
      </c>
      <c r="Z73" s="4"/>
      <c r="AA73" s="35">
        <v>10</v>
      </c>
      <c r="AB73" s="16" t="s">
        <v>341</v>
      </c>
      <c r="AC73" s="35">
        <v>35</v>
      </c>
      <c r="AD73" s="16" t="s">
        <v>523</v>
      </c>
      <c r="AE73" s="35">
        <v>20</v>
      </c>
      <c r="AF73" s="16" t="s">
        <v>693</v>
      </c>
      <c r="AG73" s="35">
        <v>244</v>
      </c>
      <c r="AH73" s="16" t="s">
        <v>833</v>
      </c>
      <c r="AI73" s="35">
        <v>321</v>
      </c>
      <c r="AJ73" s="28" t="s">
        <v>1016</v>
      </c>
    </row>
    <row r="74" spans="1:36">
      <c r="A74">
        <v>5083</v>
      </c>
      <c r="B74" s="34" t="str">
        <f>VLOOKUP(A74,УИК!A:C,2,FALSE)</f>
        <v>Израиль</v>
      </c>
      <c r="C74" s="34" t="str">
        <f>VLOOKUP(A74,УИК!A:C,3,FALSE)</f>
        <v>г. Нацерет-Иллит</v>
      </c>
      <c r="D74" s="30">
        <f t="shared" si="4"/>
        <v>602</v>
      </c>
      <c r="E74" s="30">
        <f t="shared" si="5"/>
        <v>602</v>
      </c>
      <c r="F74" s="37">
        <f t="shared" si="6"/>
        <v>0.62458471760797341</v>
      </c>
      <c r="G74" s="34">
        <v>602</v>
      </c>
      <c r="H74" s="34">
        <v>12000</v>
      </c>
      <c r="I74" s="34">
        <v>0</v>
      </c>
      <c r="J74" s="30">
        <f t="shared" si="7"/>
        <v>0</v>
      </c>
      <c r="K74" s="34">
        <v>511</v>
      </c>
      <c r="L74" s="34">
        <v>91</v>
      </c>
      <c r="M74" s="34">
        <v>11398</v>
      </c>
      <c r="N74" s="30">
        <v>91</v>
      </c>
      <c r="O74" s="34">
        <v>511</v>
      </c>
      <c r="P74" s="34">
        <v>11</v>
      </c>
      <c r="Q74" s="34">
        <v>591</v>
      </c>
      <c r="R74" s="34">
        <v>20</v>
      </c>
      <c r="S74" s="34">
        <v>0</v>
      </c>
      <c r="T74" s="34">
        <v>1</v>
      </c>
      <c r="U74" s="34">
        <v>20</v>
      </c>
      <c r="V74" s="34">
        <v>0</v>
      </c>
      <c r="W74" s="34">
        <v>0</v>
      </c>
      <c r="X74" s="34">
        <v>0</v>
      </c>
      <c r="Y74" s="34">
        <v>0</v>
      </c>
      <c r="Z74" s="4"/>
      <c r="AA74" s="35">
        <v>11</v>
      </c>
      <c r="AB74" s="16" t="s">
        <v>342</v>
      </c>
      <c r="AC74" s="35">
        <v>25</v>
      </c>
      <c r="AD74" s="16" t="s">
        <v>524</v>
      </c>
      <c r="AE74" s="35">
        <v>20</v>
      </c>
      <c r="AF74" s="16" t="s">
        <v>308</v>
      </c>
      <c r="AG74" s="35">
        <v>159</v>
      </c>
      <c r="AH74" s="16" t="s">
        <v>834</v>
      </c>
      <c r="AI74" s="35">
        <v>376</v>
      </c>
      <c r="AJ74" s="28" t="s">
        <v>1017</v>
      </c>
    </row>
    <row r="75" spans="1:36">
      <c r="A75">
        <v>5084</v>
      </c>
      <c r="B75" s="34" t="str">
        <f>VLOOKUP(A75,УИК!A:C,2,FALSE)</f>
        <v>Израиль</v>
      </c>
      <c r="C75" s="34" t="str">
        <f>VLOOKUP(A75,УИК!A:C,3,FALSE)</f>
        <v>г. Нетания</v>
      </c>
      <c r="D75" s="30">
        <f t="shared" si="4"/>
        <v>787</v>
      </c>
      <c r="E75" s="30">
        <f t="shared" si="5"/>
        <v>786</v>
      </c>
      <c r="F75" s="37">
        <f t="shared" si="6"/>
        <v>0.41094147582697199</v>
      </c>
      <c r="G75" s="34">
        <v>787</v>
      </c>
      <c r="H75" s="34">
        <v>11000</v>
      </c>
      <c r="I75" s="34">
        <v>0</v>
      </c>
      <c r="J75" s="30">
        <f t="shared" si="7"/>
        <v>0</v>
      </c>
      <c r="K75" s="34">
        <v>787</v>
      </c>
      <c r="L75" s="34">
        <v>0</v>
      </c>
      <c r="M75" s="34">
        <v>10213</v>
      </c>
      <c r="N75" s="30">
        <v>0</v>
      </c>
      <c r="O75" s="34">
        <v>786</v>
      </c>
      <c r="P75" s="34">
        <v>5</v>
      </c>
      <c r="Q75" s="34">
        <v>781</v>
      </c>
      <c r="R75" s="34">
        <v>20</v>
      </c>
      <c r="S75" s="34">
        <v>0</v>
      </c>
      <c r="T75" s="34">
        <v>7</v>
      </c>
      <c r="U75" s="34">
        <v>20</v>
      </c>
      <c r="V75" s="34">
        <v>0</v>
      </c>
      <c r="W75" s="34">
        <v>0</v>
      </c>
      <c r="X75" s="34">
        <v>0</v>
      </c>
      <c r="Y75" s="34">
        <v>0</v>
      </c>
      <c r="Z75" s="4"/>
      <c r="AA75" s="35">
        <v>11</v>
      </c>
      <c r="AB75" s="16" t="s">
        <v>343</v>
      </c>
      <c r="AC75" s="35">
        <v>42</v>
      </c>
      <c r="AD75" s="16" t="s">
        <v>525</v>
      </c>
      <c r="AE75" s="35">
        <v>31</v>
      </c>
      <c r="AF75" s="16" t="s">
        <v>694</v>
      </c>
      <c r="AG75" s="35">
        <v>374</v>
      </c>
      <c r="AH75" s="16" t="s">
        <v>835</v>
      </c>
      <c r="AI75" s="35">
        <v>323</v>
      </c>
      <c r="AJ75" s="28" t="s">
        <v>1018</v>
      </c>
    </row>
    <row r="76" spans="1:36">
      <c r="A76">
        <v>5085</v>
      </c>
      <c r="B76" s="34" t="str">
        <f>VLOOKUP(A76,УИК!A:C,2,FALSE)</f>
        <v>Израиль</v>
      </c>
      <c r="C76" s="34" t="str">
        <f>VLOOKUP(A76,УИК!A:C,3,FALSE)</f>
        <v xml:space="preserve">Посольство в Тель-Авиве </v>
      </c>
      <c r="D76" s="30">
        <f t="shared" si="4"/>
        <v>2210</v>
      </c>
      <c r="E76" s="30">
        <f t="shared" si="5"/>
        <v>2202</v>
      </c>
      <c r="F76" s="37">
        <f t="shared" si="6"/>
        <v>0.42415985467756584</v>
      </c>
      <c r="G76" s="34">
        <v>2210</v>
      </c>
      <c r="H76" s="34">
        <v>27000</v>
      </c>
      <c r="I76" s="34">
        <v>0</v>
      </c>
      <c r="J76" s="30">
        <f t="shared" si="7"/>
        <v>0</v>
      </c>
      <c r="K76" s="34">
        <v>1709</v>
      </c>
      <c r="L76" s="34">
        <v>501</v>
      </c>
      <c r="M76" s="34">
        <v>24790</v>
      </c>
      <c r="N76" s="30">
        <v>501</v>
      </c>
      <c r="O76" s="34">
        <v>1701</v>
      </c>
      <c r="P76" s="34">
        <v>37</v>
      </c>
      <c r="Q76" s="34">
        <v>2165</v>
      </c>
      <c r="R76" s="34">
        <v>40</v>
      </c>
      <c r="S76" s="34">
        <v>0</v>
      </c>
      <c r="T76" s="34">
        <v>127</v>
      </c>
      <c r="U76" s="34">
        <v>40</v>
      </c>
      <c r="V76" s="34">
        <v>0</v>
      </c>
      <c r="W76" s="34">
        <v>0</v>
      </c>
      <c r="X76" s="34">
        <v>0</v>
      </c>
      <c r="Y76" s="34">
        <v>0</v>
      </c>
      <c r="Z76" s="4"/>
      <c r="AA76" s="35">
        <v>72</v>
      </c>
      <c r="AB76" s="16" t="s">
        <v>344</v>
      </c>
      <c r="AC76" s="35">
        <v>135</v>
      </c>
      <c r="AD76" s="16" t="s">
        <v>526</v>
      </c>
      <c r="AE76" s="35">
        <v>90</v>
      </c>
      <c r="AF76" s="16" t="s">
        <v>336</v>
      </c>
      <c r="AG76" s="35">
        <v>934</v>
      </c>
      <c r="AH76" s="16" t="s">
        <v>836</v>
      </c>
      <c r="AI76" s="35">
        <v>934</v>
      </c>
      <c r="AJ76" s="28" t="s">
        <v>836</v>
      </c>
    </row>
    <row r="77" spans="1:36">
      <c r="A77">
        <v>5086</v>
      </c>
      <c r="B77" s="34" t="str">
        <f>VLOOKUP(A77,УИК!A:C,2,FALSE)</f>
        <v>Израиль</v>
      </c>
      <c r="C77" s="34" t="str">
        <f>VLOOKUP(A77,УИК!A:C,3,FALSE)</f>
        <v>г. Ришон-ле-Цион</v>
      </c>
      <c r="D77" s="30">
        <f t="shared" si="4"/>
        <v>753</v>
      </c>
      <c r="E77" s="30">
        <f t="shared" si="5"/>
        <v>753</v>
      </c>
      <c r="F77" s="37">
        <f t="shared" si="6"/>
        <v>0.41832669322709165</v>
      </c>
      <c r="G77" s="34">
        <v>753</v>
      </c>
      <c r="H77" s="34">
        <v>10000</v>
      </c>
      <c r="I77" s="34">
        <v>0</v>
      </c>
      <c r="J77" s="30">
        <f t="shared" si="7"/>
        <v>0</v>
      </c>
      <c r="K77" s="34">
        <v>701</v>
      </c>
      <c r="L77" s="34">
        <v>52</v>
      </c>
      <c r="M77" s="34">
        <v>9247</v>
      </c>
      <c r="N77" s="30">
        <v>52</v>
      </c>
      <c r="O77" s="34">
        <v>701</v>
      </c>
      <c r="P77" s="34">
        <v>11</v>
      </c>
      <c r="Q77" s="34">
        <v>742</v>
      </c>
      <c r="R77" s="34">
        <v>20</v>
      </c>
      <c r="S77" s="34">
        <v>0</v>
      </c>
      <c r="T77" s="34">
        <v>10</v>
      </c>
      <c r="U77" s="34">
        <v>20</v>
      </c>
      <c r="V77" s="34">
        <v>0</v>
      </c>
      <c r="W77" s="34">
        <v>0</v>
      </c>
      <c r="X77" s="34">
        <v>0</v>
      </c>
      <c r="Y77" s="34">
        <v>0</v>
      </c>
      <c r="Z77" s="4"/>
      <c r="AA77" s="35">
        <v>16</v>
      </c>
      <c r="AB77" s="16" t="s">
        <v>345</v>
      </c>
      <c r="AC77" s="35">
        <v>39</v>
      </c>
      <c r="AD77" s="16" t="s">
        <v>527</v>
      </c>
      <c r="AE77" s="35">
        <v>27</v>
      </c>
      <c r="AF77" s="16" t="s">
        <v>695</v>
      </c>
      <c r="AG77" s="35">
        <v>345</v>
      </c>
      <c r="AH77" s="16" t="s">
        <v>837</v>
      </c>
      <c r="AI77" s="35">
        <v>315</v>
      </c>
      <c r="AJ77" s="28" t="s">
        <v>1019</v>
      </c>
    </row>
    <row r="78" spans="1:36">
      <c r="A78">
        <v>5088</v>
      </c>
      <c r="B78" s="34" t="str">
        <f>VLOOKUP(A78,УИК!A:C,2,FALSE)</f>
        <v>Израиль</v>
      </c>
      <c r="C78" s="34" t="str">
        <f>VLOOKUP(A78,УИК!A:C,3,FALSE)</f>
        <v>г. Ашдод</v>
      </c>
      <c r="D78" s="30">
        <f t="shared" si="4"/>
        <v>997</v>
      </c>
      <c r="E78" s="30">
        <f t="shared" si="5"/>
        <v>997</v>
      </c>
      <c r="F78" s="37">
        <f t="shared" si="6"/>
        <v>0.50250752256770315</v>
      </c>
      <c r="G78" s="34">
        <v>997</v>
      </c>
      <c r="H78" s="34">
        <v>9000</v>
      </c>
      <c r="I78" s="34">
        <v>0</v>
      </c>
      <c r="J78" s="30">
        <f t="shared" si="7"/>
        <v>0</v>
      </c>
      <c r="K78" s="34">
        <v>827</v>
      </c>
      <c r="L78" s="34">
        <v>170</v>
      </c>
      <c r="M78" s="34">
        <v>8003</v>
      </c>
      <c r="N78" s="30">
        <v>170</v>
      </c>
      <c r="O78" s="34">
        <v>827</v>
      </c>
      <c r="P78" s="34">
        <v>7</v>
      </c>
      <c r="Q78" s="34">
        <v>990</v>
      </c>
      <c r="R78" s="34">
        <v>25</v>
      </c>
      <c r="S78" s="34">
        <v>0</v>
      </c>
      <c r="T78" s="34">
        <v>6</v>
      </c>
      <c r="U78" s="34">
        <v>25</v>
      </c>
      <c r="V78" s="34">
        <v>0</v>
      </c>
      <c r="W78" s="34">
        <v>0</v>
      </c>
      <c r="X78" s="34">
        <v>0</v>
      </c>
      <c r="Y78" s="34">
        <v>0</v>
      </c>
      <c r="Z78" s="4"/>
      <c r="AA78" s="35">
        <v>24</v>
      </c>
      <c r="AB78" s="16" t="s">
        <v>346</v>
      </c>
      <c r="AC78" s="35">
        <v>47</v>
      </c>
      <c r="AD78" s="16" t="s">
        <v>528</v>
      </c>
      <c r="AE78" s="35">
        <v>37</v>
      </c>
      <c r="AF78" s="16" t="s">
        <v>696</v>
      </c>
      <c r="AG78" s="35">
        <v>381</v>
      </c>
      <c r="AH78" s="16" t="s">
        <v>838</v>
      </c>
      <c r="AI78" s="35">
        <v>501</v>
      </c>
      <c r="AJ78" s="28" t="s">
        <v>782</v>
      </c>
    </row>
    <row r="79" spans="1:36">
      <c r="A79">
        <v>5089</v>
      </c>
      <c r="B79" s="34" t="str">
        <f>VLOOKUP(A79,УИК!A:C,2,FALSE)</f>
        <v>Израиль</v>
      </c>
      <c r="C79" s="34" t="str">
        <f>VLOOKUP(A79,УИК!A:C,3,FALSE)</f>
        <v>г. Ашкелон</v>
      </c>
      <c r="D79" s="30">
        <f t="shared" si="4"/>
        <v>1010</v>
      </c>
      <c r="E79" s="30">
        <f t="shared" si="5"/>
        <v>1010</v>
      </c>
      <c r="F79" s="37">
        <f t="shared" si="6"/>
        <v>0.52475247524752477</v>
      </c>
      <c r="G79" s="34">
        <v>1010</v>
      </c>
      <c r="H79" s="34">
        <v>9000</v>
      </c>
      <c r="I79" s="34">
        <v>0</v>
      </c>
      <c r="J79" s="30">
        <f t="shared" si="7"/>
        <v>0</v>
      </c>
      <c r="K79" s="34">
        <v>771</v>
      </c>
      <c r="L79" s="34">
        <v>239</v>
      </c>
      <c r="M79" s="34">
        <v>7990</v>
      </c>
      <c r="N79" s="30">
        <v>239</v>
      </c>
      <c r="O79" s="34">
        <v>771</v>
      </c>
      <c r="P79" s="34">
        <v>8</v>
      </c>
      <c r="Q79" s="34">
        <v>1002</v>
      </c>
      <c r="R79" s="34">
        <v>20</v>
      </c>
      <c r="S79" s="34">
        <v>0</v>
      </c>
      <c r="T79" s="34">
        <v>4</v>
      </c>
      <c r="U79" s="34">
        <v>20</v>
      </c>
      <c r="V79" s="34">
        <v>0</v>
      </c>
      <c r="W79" s="34">
        <v>0</v>
      </c>
      <c r="X79" s="34">
        <v>0</v>
      </c>
      <c r="Y79" s="34">
        <v>0</v>
      </c>
      <c r="Z79" s="4"/>
      <c r="AA79" s="35">
        <v>18</v>
      </c>
      <c r="AB79" s="16" t="s">
        <v>347</v>
      </c>
      <c r="AC79" s="35">
        <v>47</v>
      </c>
      <c r="AD79" s="16" t="s">
        <v>529</v>
      </c>
      <c r="AE79" s="35">
        <v>47</v>
      </c>
      <c r="AF79" s="16" t="s">
        <v>529</v>
      </c>
      <c r="AG79" s="35">
        <v>360</v>
      </c>
      <c r="AH79" s="16" t="s">
        <v>839</v>
      </c>
      <c r="AI79" s="35">
        <v>530</v>
      </c>
      <c r="AJ79" s="28" t="s">
        <v>1020</v>
      </c>
    </row>
    <row r="80" spans="1:36">
      <c r="A80">
        <v>5090</v>
      </c>
      <c r="B80" s="34" t="str">
        <f>VLOOKUP(A80,УИК!A:C,2,FALSE)</f>
        <v>Израиль</v>
      </c>
      <c r="C80" s="34" t="str">
        <f>VLOOKUP(A80,УИК!A:C,3,FALSE)</f>
        <v>г. Беэр-Шева</v>
      </c>
      <c r="D80" s="30">
        <f t="shared" si="4"/>
        <v>869</v>
      </c>
      <c r="E80" s="30">
        <f t="shared" si="5"/>
        <v>869</v>
      </c>
      <c r="F80" s="37">
        <f t="shared" si="6"/>
        <v>0.50747986191024164</v>
      </c>
      <c r="G80" s="34">
        <v>869</v>
      </c>
      <c r="H80" s="34">
        <v>11000</v>
      </c>
      <c r="I80" s="34">
        <v>0</v>
      </c>
      <c r="J80" s="30">
        <f t="shared" si="7"/>
        <v>0</v>
      </c>
      <c r="K80" s="34">
        <v>703</v>
      </c>
      <c r="L80" s="34">
        <v>166</v>
      </c>
      <c r="M80" s="34">
        <v>10131</v>
      </c>
      <c r="N80" s="30">
        <v>166</v>
      </c>
      <c r="O80" s="34">
        <v>703</v>
      </c>
      <c r="P80" s="34">
        <v>14</v>
      </c>
      <c r="Q80" s="34">
        <v>855</v>
      </c>
      <c r="R80" s="34">
        <v>20</v>
      </c>
      <c r="S80" s="34">
        <v>0</v>
      </c>
      <c r="T80" s="34">
        <v>7</v>
      </c>
      <c r="U80" s="34">
        <v>20</v>
      </c>
      <c r="V80" s="34">
        <v>0</v>
      </c>
      <c r="W80" s="34">
        <v>0</v>
      </c>
      <c r="X80" s="34">
        <v>0</v>
      </c>
      <c r="Y80" s="34">
        <v>0</v>
      </c>
      <c r="Z80" s="4"/>
      <c r="AA80" s="35">
        <v>12</v>
      </c>
      <c r="AB80" s="16" t="s">
        <v>348</v>
      </c>
      <c r="AC80" s="35">
        <v>39</v>
      </c>
      <c r="AD80" s="16" t="s">
        <v>530</v>
      </c>
      <c r="AE80" s="35">
        <v>39</v>
      </c>
      <c r="AF80" s="16" t="s">
        <v>530</v>
      </c>
      <c r="AG80" s="35">
        <v>324</v>
      </c>
      <c r="AH80" s="16" t="s">
        <v>840</v>
      </c>
      <c r="AI80" s="35">
        <v>441</v>
      </c>
      <c r="AJ80" s="28" t="s">
        <v>1021</v>
      </c>
    </row>
    <row r="81" spans="1:36">
      <c r="A81">
        <v>5091</v>
      </c>
      <c r="B81" s="34" t="str">
        <f>VLOOKUP(A81,УИК!A:C,2,FALSE)</f>
        <v>Израиль</v>
      </c>
      <c r="C81" s="34" t="str">
        <f>VLOOKUP(A81,УИК!A:C,3,FALSE)</f>
        <v>г. Арад</v>
      </c>
      <c r="D81" s="30">
        <f t="shared" si="4"/>
        <v>461</v>
      </c>
      <c r="E81" s="30">
        <f t="shared" si="5"/>
        <v>461</v>
      </c>
      <c r="F81" s="37">
        <f t="shared" si="6"/>
        <v>0.5683297180043384</v>
      </c>
      <c r="G81" s="34">
        <v>461</v>
      </c>
      <c r="H81" s="34">
        <v>9000</v>
      </c>
      <c r="I81" s="34">
        <v>0</v>
      </c>
      <c r="J81" s="30">
        <f t="shared" si="7"/>
        <v>0</v>
      </c>
      <c r="K81" s="34">
        <v>461</v>
      </c>
      <c r="L81" s="34">
        <v>0</v>
      </c>
      <c r="M81" s="34">
        <v>8539</v>
      </c>
      <c r="N81" s="30">
        <v>0</v>
      </c>
      <c r="O81" s="34">
        <v>461</v>
      </c>
      <c r="P81" s="34">
        <v>1</v>
      </c>
      <c r="Q81" s="34">
        <v>460</v>
      </c>
      <c r="R81" s="34">
        <v>20</v>
      </c>
      <c r="S81" s="34">
        <v>0</v>
      </c>
      <c r="T81" s="34">
        <v>7</v>
      </c>
      <c r="U81" s="34">
        <v>20</v>
      </c>
      <c r="V81" s="34">
        <v>0</v>
      </c>
      <c r="W81" s="34">
        <v>0</v>
      </c>
      <c r="X81" s="34">
        <v>0</v>
      </c>
      <c r="Y81" s="34">
        <v>0</v>
      </c>
      <c r="Z81" s="4"/>
      <c r="AA81" s="35">
        <v>11</v>
      </c>
      <c r="AB81" s="16" t="s">
        <v>349</v>
      </c>
      <c r="AC81" s="35">
        <v>24</v>
      </c>
      <c r="AD81" s="16" t="s">
        <v>531</v>
      </c>
      <c r="AE81" s="35">
        <v>15</v>
      </c>
      <c r="AF81" s="16" t="s">
        <v>432</v>
      </c>
      <c r="AG81" s="35">
        <v>148</v>
      </c>
      <c r="AH81" s="16" t="s">
        <v>841</v>
      </c>
      <c r="AI81" s="35">
        <v>262</v>
      </c>
      <c r="AJ81" s="28" t="s">
        <v>1022</v>
      </c>
    </row>
    <row r="82" spans="1:36">
      <c r="A82">
        <v>5092</v>
      </c>
      <c r="B82" s="34" t="str">
        <f>VLOOKUP(A82,УИК!A:C,2,FALSE)</f>
        <v>Израиль</v>
      </c>
      <c r="C82" s="34" t="str">
        <f>VLOOKUP(A82,УИК!A:C,3,FALSE)</f>
        <v>Представительство при ПНА, г. Рамалла</v>
      </c>
      <c r="D82" s="30">
        <f t="shared" si="4"/>
        <v>212</v>
      </c>
      <c r="E82" s="30">
        <f t="shared" si="5"/>
        <v>212</v>
      </c>
      <c r="F82" s="37">
        <f t="shared" si="6"/>
        <v>0.84433962264150941</v>
      </c>
      <c r="G82" s="34">
        <v>212</v>
      </c>
      <c r="H82" s="34">
        <v>3000</v>
      </c>
      <c r="I82" s="34">
        <v>0</v>
      </c>
      <c r="J82" s="30">
        <f t="shared" si="7"/>
        <v>0</v>
      </c>
      <c r="K82" s="34">
        <v>71</v>
      </c>
      <c r="L82" s="34">
        <v>141</v>
      </c>
      <c r="M82" s="34">
        <v>2788</v>
      </c>
      <c r="N82" s="30">
        <v>141</v>
      </c>
      <c r="O82" s="34">
        <v>71</v>
      </c>
      <c r="P82" s="34">
        <v>3</v>
      </c>
      <c r="Q82" s="34">
        <v>209</v>
      </c>
      <c r="R82" s="34">
        <v>20</v>
      </c>
      <c r="S82" s="34">
        <v>0</v>
      </c>
      <c r="T82" s="34">
        <v>0</v>
      </c>
      <c r="U82" s="34">
        <v>20</v>
      </c>
      <c r="V82" s="34">
        <v>0</v>
      </c>
      <c r="W82" s="34">
        <v>0</v>
      </c>
      <c r="X82" s="34">
        <v>0</v>
      </c>
      <c r="Y82" s="34">
        <v>0</v>
      </c>
      <c r="Z82" s="4"/>
      <c r="AA82" s="35">
        <v>4</v>
      </c>
      <c r="AB82" s="16" t="s">
        <v>282</v>
      </c>
      <c r="AC82" s="35">
        <v>17</v>
      </c>
      <c r="AD82" s="16" t="s">
        <v>532</v>
      </c>
      <c r="AE82" s="35">
        <v>2</v>
      </c>
      <c r="AF82" s="16" t="s">
        <v>697</v>
      </c>
      <c r="AG82" s="35">
        <v>7</v>
      </c>
      <c r="AH82" s="16" t="s">
        <v>842</v>
      </c>
      <c r="AI82" s="35">
        <v>179</v>
      </c>
      <c r="AJ82" s="28" t="s">
        <v>1023</v>
      </c>
    </row>
    <row r="83" spans="1:36">
      <c r="A83">
        <v>5093</v>
      </c>
      <c r="B83" s="34" t="str">
        <f>VLOOKUP(A83,УИК!A:C,2,FALSE)</f>
        <v>Индия</v>
      </c>
      <c r="C83" s="34" t="str">
        <f>VLOOKUP(A83,УИК!A:C,3,FALSE)</f>
        <v>Посольство в Дели</v>
      </c>
      <c r="D83" s="30">
        <f t="shared" si="4"/>
        <v>569</v>
      </c>
      <c r="E83" s="30">
        <f t="shared" si="5"/>
        <v>568</v>
      </c>
      <c r="F83" s="37">
        <f t="shared" si="6"/>
        <v>0.48239436619718312</v>
      </c>
      <c r="G83" s="34">
        <v>569</v>
      </c>
      <c r="H83" s="34">
        <v>1000</v>
      </c>
      <c r="I83" s="34">
        <v>0</v>
      </c>
      <c r="J83" s="30">
        <f t="shared" si="7"/>
        <v>0</v>
      </c>
      <c r="K83" s="34">
        <v>569</v>
      </c>
      <c r="L83" s="34">
        <v>0</v>
      </c>
      <c r="M83" s="34">
        <v>431</v>
      </c>
      <c r="N83" s="30">
        <v>0</v>
      </c>
      <c r="O83" s="34">
        <v>568</v>
      </c>
      <c r="P83" s="34">
        <v>11</v>
      </c>
      <c r="Q83" s="34">
        <v>557</v>
      </c>
      <c r="R83" s="34">
        <v>10</v>
      </c>
      <c r="S83" s="34">
        <v>0</v>
      </c>
      <c r="T83" s="34">
        <v>26</v>
      </c>
      <c r="U83" s="34">
        <v>10</v>
      </c>
      <c r="V83" s="34">
        <v>0</v>
      </c>
      <c r="W83" s="34">
        <v>0</v>
      </c>
      <c r="X83" s="34">
        <v>0</v>
      </c>
      <c r="Y83" s="34">
        <v>0</v>
      </c>
      <c r="Z83" s="4"/>
      <c r="AA83" s="35">
        <v>24</v>
      </c>
      <c r="AB83" s="16" t="s">
        <v>350</v>
      </c>
      <c r="AC83" s="35">
        <v>99</v>
      </c>
      <c r="AD83" s="16" t="s">
        <v>533</v>
      </c>
      <c r="AE83" s="35">
        <v>25</v>
      </c>
      <c r="AF83" s="16" t="s">
        <v>698</v>
      </c>
      <c r="AG83" s="35">
        <v>135</v>
      </c>
      <c r="AH83" s="16" t="s">
        <v>843</v>
      </c>
      <c r="AI83" s="35">
        <v>274</v>
      </c>
      <c r="AJ83" s="28" t="s">
        <v>1024</v>
      </c>
    </row>
    <row r="84" spans="1:36">
      <c r="A84">
        <v>5094</v>
      </c>
      <c r="B84" s="34" t="str">
        <f>VLOOKUP(A84,УИК!A:C,2,FALSE)</f>
        <v>Индия</v>
      </c>
      <c r="C84" s="34" t="str">
        <f>VLOOKUP(A84,УИК!A:C,3,FALSE)</f>
        <v>Генеральное консульство в Мумбаи</v>
      </c>
      <c r="D84" s="30">
        <f t="shared" si="4"/>
        <v>445</v>
      </c>
      <c r="E84" s="30">
        <f t="shared" si="5"/>
        <v>443</v>
      </c>
      <c r="F84" s="37">
        <f t="shared" si="6"/>
        <v>0.39954853273137697</v>
      </c>
      <c r="G84" s="34">
        <v>463</v>
      </c>
      <c r="H84" s="34">
        <v>500</v>
      </c>
      <c r="I84" s="34">
        <v>0</v>
      </c>
      <c r="J84" s="30">
        <f t="shared" si="7"/>
        <v>0</v>
      </c>
      <c r="K84" s="34">
        <v>425</v>
      </c>
      <c r="L84" s="34">
        <v>20</v>
      </c>
      <c r="M84" s="34">
        <v>55</v>
      </c>
      <c r="N84" s="30">
        <v>20</v>
      </c>
      <c r="O84" s="34">
        <v>423</v>
      </c>
      <c r="P84" s="34">
        <v>11</v>
      </c>
      <c r="Q84" s="34">
        <v>432</v>
      </c>
      <c r="R84" s="34">
        <v>10</v>
      </c>
      <c r="S84" s="34">
        <v>0</v>
      </c>
      <c r="T84" s="34">
        <v>54</v>
      </c>
      <c r="U84" s="34">
        <v>10</v>
      </c>
      <c r="V84" s="34">
        <v>0</v>
      </c>
      <c r="W84" s="34">
        <v>0</v>
      </c>
      <c r="X84" s="34">
        <v>0</v>
      </c>
      <c r="Y84" s="34">
        <v>0</v>
      </c>
      <c r="Z84" s="4"/>
      <c r="AA84" s="35">
        <v>29</v>
      </c>
      <c r="AB84" s="16" t="s">
        <v>351</v>
      </c>
      <c r="AC84" s="35">
        <v>70</v>
      </c>
      <c r="AD84" s="16" t="s">
        <v>534</v>
      </c>
      <c r="AE84" s="35">
        <v>25</v>
      </c>
      <c r="AF84" s="16" t="s">
        <v>699</v>
      </c>
      <c r="AG84" s="35">
        <v>131</v>
      </c>
      <c r="AH84" s="16" t="s">
        <v>844</v>
      </c>
      <c r="AI84" s="35">
        <v>177</v>
      </c>
      <c r="AJ84" s="28" t="s">
        <v>1025</v>
      </c>
    </row>
    <row r="85" spans="1:36">
      <c r="A85">
        <v>5095</v>
      </c>
      <c r="B85" s="34" t="str">
        <f>VLOOKUP(A85,УИК!A:C,2,FALSE)</f>
        <v>Индия</v>
      </c>
      <c r="C85" s="34" t="str">
        <f>VLOOKUP(A85,УИК!A:C,3,FALSE)</f>
        <v>Генеральное консульство в Калькутте</v>
      </c>
      <c r="D85" s="30">
        <f t="shared" si="4"/>
        <v>72</v>
      </c>
      <c r="E85" s="30">
        <f t="shared" si="5"/>
        <v>72</v>
      </c>
      <c r="F85" s="37">
        <f t="shared" si="6"/>
        <v>0.58333333333333337</v>
      </c>
      <c r="G85" s="34">
        <v>72</v>
      </c>
      <c r="H85" s="34">
        <v>200</v>
      </c>
      <c r="I85" s="34">
        <v>34</v>
      </c>
      <c r="J85" s="30">
        <f t="shared" si="7"/>
        <v>1</v>
      </c>
      <c r="K85" s="34">
        <v>38</v>
      </c>
      <c r="L85" s="34">
        <v>0</v>
      </c>
      <c r="M85" s="34">
        <v>128</v>
      </c>
      <c r="N85" s="30">
        <v>34</v>
      </c>
      <c r="O85" s="34">
        <v>38</v>
      </c>
      <c r="P85" s="34">
        <v>0</v>
      </c>
      <c r="Q85" s="34">
        <v>72</v>
      </c>
      <c r="R85" s="34">
        <v>10</v>
      </c>
      <c r="S85" s="34">
        <v>0</v>
      </c>
      <c r="T85" s="34">
        <v>1</v>
      </c>
      <c r="U85" s="34">
        <v>10</v>
      </c>
      <c r="V85" s="34">
        <v>0</v>
      </c>
      <c r="W85" s="34">
        <v>0</v>
      </c>
      <c r="X85" s="34">
        <v>0</v>
      </c>
      <c r="Y85" s="34">
        <v>0</v>
      </c>
      <c r="Z85" s="4"/>
      <c r="AA85" s="35">
        <v>8</v>
      </c>
      <c r="AB85" s="16" t="s">
        <v>352</v>
      </c>
      <c r="AC85" s="35">
        <v>12</v>
      </c>
      <c r="AD85" s="16" t="s">
        <v>472</v>
      </c>
      <c r="AE85" s="35">
        <v>2</v>
      </c>
      <c r="AF85" s="16" t="s">
        <v>700</v>
      </c>
      <c r="AG85" s="35">
        <v>8</v>
      </c>
      <c r="AH85" s="16" t="s">
        <v>352</v>
      </c>
      <c r="AI85" s="35">
        <v>42</v>
      </c>
      <c r="AJ85" s="28" t="s">
        <v>1026</v>
      </c>
    </row>
    <row r="86" spans="1:36">
      <c r="A86">
        <v>5096</v>
      </c>
      <c r="B86" s="34" t="str">
        <f>VLOOKUP(A86,УИК!A:C,2,FALSE)</f>
        <v>Индия</v>
      </c>
      <c r="C86" s="34" t="str">
        <f>VLOOKUP(A86,УИК!A:C,3,FALSE)</f>
        <v>Генеральное консульство в Ченнаи</v>
      </c>
      <c r="D86" s="30">
        <f t="shared" si="4"/>
        <v>282</v>
      </c>
      <c r="E86" s="30">
        <f t="shared" si="5"/>
        <v>282</v>
      </c>
      <c r="F86" s="37">
        <f t="shared" si="6"/>
        <v>0.48581560283687941</v>
      </c>
      <c r="G86" s="34">
        <v>304</v>
      </c>
      <c r="H86" s="34">
        <v>400</v>
      </c>
      <c r="I86" s="34">
        <v>183</v>
      </c>
      <c r="J86" s="30">
        <f t="shared" si="7"/>
        <v>1</v>
      </c>
      <c r="K86" s="34">
        <v>99</v>
      </c>
      <c r="L86" s="34">
        <v>0</v>
      </c>
      <c r="M86" s="34">
        <v>118</v>
      </c>
      <c r="N86" s="30">
        <v>183</v>
      </c>
      <c r="O86" s="34">
        <v>99</v>
      </c>
      <c r="P86" s="34">
        <v>4</v>
      </c>
      <c r="Q86" s="34">
        <v>278</v>
      </c>
      <c r="R86" s="34">
        <v>10</v>
      </c>
      <c r="S86" s="34">
        <v>0</v>
      </c>
      <c r="T86" s="34">
        <v>4</v>
      </c>
      <c r="U86" s="34">
        <v>10</v>
      </c>
      <c r="V86" s="34">
        <v>0</v>
      </c>
      <c r="W86" s="34">
        <v>0</v>
      </c>
      <c r="X86" s="34">
        <v>0</v>
      </c>
      <c r="Y86" s="34">
        <v>0</v>
      </c>
      <c r="Z86" s="4"/>
      <c r="AA86" s="35">
        <v>11</v>
      </c>
      <c r="AB86" s="16" t="s">
        <v>353</v>
      </c>
      <c r="AC86" s="35">
        <v>45</v>
      </c>
      <c r="AD86" s="16" t="s">
        <v>535</v>
      </c>
      <c r="AE86" s="35">
        <v>25</v>
      </c>
      <c r="AF86" s="16" t="s">
        <v>701</v>
      </c>
      <c r="AG86" s="35">
        <v>60</v>
      </c>
      <c r="AH86" s="16" t="s">
        <v>845</v>
      </c>
      <c r="AI86" s="35">
        <v>137</v>
      </c>
      <c r="AJ86" s="28" t="s">
        <v>1027</v>
      </c>
    </row>
    <row r="87" spans="1:36">
      <c r="A87">
        <v>5097</v>
      </c>
      <c r="B87" s="34" t="str">
        <f>VLOOKUP(A87,УИК!A:C,2,FALSE)</f>
        <v>Индонезия</v>
      </c>
      <c r="C87" s="34" t="str">
        <f>VLOOKUP(A87,УИК!A:C,3,FALSE)</f>
        <v>Посольство в Джакарте</v>
      </c>
      <c r="D87" s="30">
        <f t="shared" si="4"/>
        <v>631</v>
      </c>
      <c r="E87" s="30">
        <f t="shared" si="5"/>
        <v>630</v>
      </c>
      <c r="F87" s="37">
        <f t="shared" si="6"/>
        <v>0.41269841269841268</v>
      </c>
      <c r="G87" s="34">
        <v>635</v>
      </c>
      <c r="H87" s="34">
        <v>700</v>
      </c>
      <c r="I87" s="34">
        <v>466</v>
      </c>
      <c r="J87" s="30">
        <f t="shared" si="7"/>
        <v>1</v>
      </c>
      <c r="K87" s="34">
        <v>165</v>
      </c>
      <c r="L87" s="34">
        <v>0</v>
      </c>
      <c r="M87" s="34">
        <v>69</v>
      </c>
      <c r="N87" s="30">
        <v>465</v>
      </c>
      <c r="O87" s="34">
        <v>165</v>
      </c>
      <c r="P87" s="34">
        <v>15</v>
      </c>
      <c r="Q87" s="34">
        <v>615</v>
      </c>
      <c r="R87" s="34">
        <v>5</v>
      </c>
      <c r="S87" s="34">
        <v>0</v>
      </c>
      <c r="T87" s="34">
        <v>34</v>
      </c>
      <c r="U87" s="34">
        <v>5</v>
      </c>
      <c r="V87" s="34">
        <v>0</v>
      </c>
      <c r="W87" s="34">
        <v>0</v>
      </c>
      <c r="X87" s="34">
        <v>0</v>
      </c>
      <c r="Y87" s="34">
        <v>0</v>
      </c>
      <c r="Z87" s="4"/>
      <c r="AA87" s="35">
        <v>30</v>
      </c>
      <c r="AB87" s="16" t="s">
        <v>354</v>
      </c>
      <c r="AC87" s="35">
        <v>51</v>
      </c>
      <c r="AD87" s="16" t="s">
        <v>536</v>
      </c>
      <c r="AE87" s="35">
        <v>26</v>
      </c>
      <c r="AF87" s="16" t="s">
        <v>702</v>
      </c>
      <c r="AG87" s="35">
        <v>248</v>
      </c>
      <c r="AH87" s="16" t="s">
        <v>846</v>
      </c>
      <c r="AI87" s="35">
        <v>260</v>
      </c>
      <c r="AJ87" s="28" t="s">
        <v>1028</v>
      </c>
    </row>
    <row r="88" spans="1:36">
      <c r="A88">
        <v>5098</v>
      </c>
      <c r="B88" s="34" t="str">
        <f>VLOOKUP(A88,УИК!A:C,2,FALSE)</f>
        <v>Иордания</v>
      </c>
      <c r="C88" s="34" t="str">
        <f>VLOOKUP(A88,УИК!A:C,3,FALSE)</f>
        <v>Посольство в Аммане</v>
      </c>
      <c r="D88" s="30">
        <f t="shared" si="4"/>
        <v>428</v>
      </c>
      <c r="E88" s="30">
        <f t="shared" si="5"/>
        <v>428</v>
      </c>
      <c r="F88" s="37">
        <f t="shared" si="6"/>
        <v>0.75467289719626163</v>
      </c>
      <c r="G88" s="34">
        <v>925</v>
      </c>
      <c r="H88" s="34">
        <v>800</v>
      </c>
      <c r="I88" s="34">
        <v>0</v>
      </c>
      <c r="J88" s="30">
        <f t="shared" si="7"/>
        <v>0</v>
      </c>
      <c r="K88" s="34">
        <v>428</v>
      </c>
      <c r="L88" s="34">
        <v>0</v>
      </c>
      <c r="M88" s="34">
        <v>372</v>
      </c>
      <c r="N88" s="30">
        <v>0</v>
      </c>
      <c r="O88" s="34">
        <v>428</v>
      </c>
      <c r="P88" s="34">
        <v>3</v>
      </c>
      <c r="Q88" s="34">
        <v>425</v>
      </c>
      <c r="R88" s="34">
        <v>5</v>
      </c>
      <c r="S88" s="34">
        <v>0</v>
      </c>
      <c r="T88" s="34">
        <v>6</v>
      </c>
      <c r="U88" s="34">
        <v>5</v>
      </c>
      <c r="V88" s="34">
        <v>0</v>
      </c>
      <c r="W88" s="34">
        <v>0</v>
      </c>
      <c r="X88" s="34">
        <v>0</v>
      </c>
      <c r="Y88" s="34">
        <v>0</v>
      </c>
      <c r="Z88" s="4"/>
      <c r="AA88" s="35">
        <v>12</v>
      </c>
      <c r="AB88" s="16" t="s">
        <v>355</v>
      </c>
      <c r="AC88" s="35">
        <v>53</v>
      </c>
      <c r="AD88" s="16" t="s">
        <v>537</v>
      </c>
      <c r="AE88" s="35">
        <v>12</v>
      </c>
      <c r="AF88" s="16" t="s">
        <v>355</v>
      </c>
      <c r="AG88" s="35">
        <v>25</v>
      </c>
      <c r="AH88" s="16" t="s">
        <v>847</v>
      </c>
      <c r="AI88" s="35">
        <v>323</v>
      </c>
      <c r="AJ88" s="28" t="s">
        <v>1029</v>
      </c>
    </row>
    <row r="89" spans="1:36">
      <c r="A89">
        <v>5099</v>
      </c>
      <c r="B89" s="34" t="str">
        <f>VLOOKUP(A89,УИК!A:C,2,FALSE)</f>
        <v>Ирак</v>
      </c>
      <c r="C89" s="34" t="str">
        <f>VLOOKUP(A89,УИК!A:C,3,FALSE)</f>
        <v>Посольство в Багдаде</v>
      </c>
      <c r="D89" s="30">
        <f t="shared" si="4"/>
        <v>75</v>
      </c>
      <c r="E89" s="30">
        <f t="shared" si="5"/>
        <v>75</v>
      </c>
      <c r="F89" s="37">
        <f t="shared" si="6"/>
        <v>0.6</v>
      </c>
      <c r="G89" s="34">
        <v>75</v>
      </c>
      <c r="H89" s="34">
        <v>300</v>
      </c>
      <c r="I89" s="34">
        <v>0</v>
      </c>
      <c r="J89" s="30">
        <f t="shared" si="7"/>
        <v>0</v>
      </c>
      <c r="K89" s="34">
        <v>75</v>
      </c>
      <c r="L89" s="34">
        <v>0</v>
      </c>
      <c r="M89" s="34">
        <v>225</v>
      </c>
      <c r="N89" s="30">
        <v>0</v>
      </c>
      <c r="O89" s="34">
        <v>75</v>
      </c>
      <c r="P89" s="34">
        <v>2</v>
      </c>
      <c r="Q89" s="34">
        <v>73</v>
      </c>
      <c r="R89" s="34">
        <v>4</v>
      </c>
      <c r="S89" s="34">
        <v>0</v>
      </c>
      <c r="T89" s="34">
        <v>0</v>
      </c>
      <c r="U89" s="34">
        <v>4</v>
      </c>
      <c r="V89" s="34">
        <v>0</v>
      </c>
      <c r="W89" s="34">
        <v>0</v>
      </c>
      <c r="X89" s="34">
        <v>0</v>
      </c>
      <c r="Y89" s="34">
        <v>0</v>
      </c>
      <c r="Z89" s="4"/>
      <c r="AA89" s="35">
        <v>8</v>
      </c>
      <c r="AB89" s="16" t="s">
        <v>356</v>
      </c>
      <c r="AC89" s="35">
        <v>14</v>
      </c>
      <c r="AD89" s="16" t="s">
        <v>538</v>
      </c>
      <c r="AE89" s="35">
        <v>1</v>
      </c>
      <c r="AF89" s="16" t="s">
        <v>438</v>
      </c>
      <c r="AG89" s="35">
        <v>5</v>
      </c>
      <c r="AH89" s="16" t="s">
        <v>644</v>
      </c>
      <c r="AI89" s="35">
        <v>45</v>
      </c>
      <c r="AJ89" s="28" t="s">
        <v>1030</v>
      </c>
    </row>
    <row r="90" spans="1:36">
      <c r="A90">
        <v>5100</v>
      </c>
      <c r="B90" s="34" t="str">
        <f>VLOOKUP(A90,УИК!A:C,2,FALSE)</f>
        <v>Иран</v>
      </c>
      <c r="C90" s="34" t="str">
        <f>VLOOKUP(A90,УИК!A:C,3,FALSE)</f>
        <v>Посольство в Тегеране</v>
      </c>
      <c r="D90" s="30">
        <f t="shared" si="4"/>
        <v>284</v>
      </c>
      <c r="E90" s="30">
        <f t="shared" si="5"/>
        <v>284</v>
      </c>
      <c r="F90" s="37">
        <f t="shared" si="6"/>
        <v>0.6901408450704225</v>
      </c>
      <c r="G90" s="34">
        <v>299</v>
      </c>
      <c r="H90" s="34">
        <v>500</v>
      </c>
      <c r="I90" s="34">
        <v>17</v>
      </c>
      <c r="J90" s="30">
        <f t="shared" si="7"/>
        <v>1</v>
      </c>
      <c r="K90" s="34">
        <v>267</v>
      </c>
      <c r="L90" s="34">
        <v>0</v>
      </c>
      <c r="M90" s="34">
        <v>216</v>
      </c>
      <c r="N90" s="30">
        <v>17</v>
      </c>
      <c r="O90" s="34">
        <v>267</v>
      </c>
      <c r="P90" s="34">
        <v>3</v>
      </c>
      <c r="Q90" s="34">
        <v>281</v>
      </c>
      <c r="R90" s="34">
        <v>5</v>
      </c>
      <c r="S90" s="34">
        <v>0</v>
      </c>
      <c r="T90" s="34">
        <v>3</v>
      </c>
      <c r="U90" s="34">
        <v>5</v>
      </c>
      <c r="V90" s="34">
        <v>0</v>
      </c>
      <c r="W90" s="34">
        <v>0</v>
      </c>
      <c r="X90" s="34">
        <v>0</v>
      </c>
      <c r="Y90" s="34">
        <v>0</v>
      </c>
      <c r="Z90" s="4"/>
      <c r="AA90" s="35">
        <v>13</v>
      </c>
      <c r="AB90" s="16" t="s">
        <v>357</v>
      </c>
      <c r="AC90" s="35">
        <v>37</v>
      </c>
      <c r="AD90" s="16" t="s">
        <v>539</v>
      </c>
      <c r="AE90" s="35">
        <v>4</v>
      </c>
      <c r="AF90" s="16" t="s">
        <v>703</v>
      </c>
      <c r="AG90" s="35">
        <v>31</v>
      </c>
      <c r="AH90" s="16" t="s">
        <v>848</v>
      </c>
      <c r="AI90" s="35">
        <v>196</v>
      </c>
      <c r="AJ90" s="28" t="s">
        <v>1031</v>
      </c>
    </row>
    <row r="91" spans="1:36">
      <c r="A91">
        <v>5101</v>
      </c>
      <c r="B91" s="34" t="str">
        <f>VLOOKUP(A91,УИК!A:C,2,FALSE)</f>
        <v>Иран</v>
      </c>
      <c r="C91" s="34" t="str">
        <f>VLOOKUP(A91,УИК!A:C,3,FALSE)</f>
        <v>Генеральное консульство в Исфагане</v>
      </c>
      <c r="D91" s="30">
        <f t="shared" si="4"/>
        <v>20</v>
      </c>
      <c r="E91" s="30">
        <f t="shared" si="5"/>
        <v>20</v>
      </c>
      <c r="F91" s="37">
        <f t="shared" si="6"/>
        <v>0.65</v>
      </c>
      <c r="G91" s="34">
        <v>28</v>
      </c>
      <c r="H91" s="34">
        <v>50</v>
      </c>
      <c r="I91" s="34">
        <v>0</v>
      </c>
      <c r="J91" s="30">
        <f t="shared" si="7"/>
        <v>0</v>
      </c>
      <c r="K91" s="34">
        <v>20</v>
      </c>
      <c r="L91" s="34">
        <v>0</v>
      </c>
      <c r="M91" s="34">
        <v>30</v>
      </c>
      <c r="N91" s="30">
        <v>0</v>
      </c>
      <c r="O91" s="34">
        <v>20</v>
      </c>
      <c r="P91" s="34">
        <v>0</v>
      </c>
      <c r="Q91" s="34">
        <v>20</v>
      </c>
      <c r="R91" s="34">
        <v>5</v>
      </c>
      <c r="S91" s="34">
        <v>0</v>
      </c>
      <c r="T91" s="34">
        <v>1</v>
      </c>
      <c r="U91" s="34">
        <v>5</v>
      </c>
      <c r="V91" s="34">
        <v>0</v>
      </c>
      <c r="W91" s="34">
        <v>0</v>
      </c>
      <c r="X91" s="34">
        <v>0</v>
      </c>
      <c r="Y91" s="34">
        <v>0</v>
      </c>
      <c r="Z91" s="4"/>
      <c r="AA91" s="35">
        <v>0</v>
      </c>
      <c r="AB91" s="16" t="s">
        <v>292</v>
      </c>
      <c r="AC91" s="35">
        <v>1</v>
      </c>
      <c r="AD91" s="16" t="s">
        <v>454</v>
      </c>
      <c r="AE91" s="35">
        <v>1</v>
      </c>
      <c r="AF91" s="16" t="s">
        <v>454</v>
      </c>
      <c r="AG91" s="35">
        <v>5</v>
      </c>
      <c r="AH91" s="16" t="s">
        <v>849</v>
      </c>
      <c r="AI91" s="35">
        <v>13</v>
      </c>
      <c r="AJ91" s="28" t="s">
        <v>1032</v>
      </c>
    </row>
    <row r="92" spans="1:36">
      <c r="A92">
        <v>5102</v>
      </c>
      <c r="B92" s="34" t="str">
        <f>VLOOKUP(A92,УИК!A:C,2,FALSE)</f>
        <v>Иран</v>
      </c>
      <c r="C92" s="34" t="str">
        <f>VLOOKUP(A92,УИК!A:C,3,FALSE)</f>
        <v>г. Бушер (поселок специалистов)</v>
      </c>
      <c r="D92" s="30">
        <f t="shared" si="4"/>
        <v>584</v>
      </c>
      <c r="E92" s="30">
        <f t="shared" si="5"/>
        <v>584</v>
      </c>
      <c r="F92" s="37">
        <f t="shared" si="6"/>
        <v>0.57534246575342463</v>
      </c>
      <c r="G92" s="34">
        <v>635</v>
      </c>
      <c r="H92" s="34">
        <v>800</v>
      </c>
      <c r="I92" s="34">
        <v>0</v>
      </c>
      <c r="J92" s="30">
        <f t="shared" si="7"/>
        <v>0</v>
      </c>
      <c r="K92" s="34">
        <v>584</v>
      </c>
      <c r="L92" s="34">
        <v>0</v>
      </c>
      <c r="M92" s="34">
        <v>216</v>
      </c>
      <c r="N92" s="30">
        <v>0</v>
      </c>
      <c r="O92" s="34">
        <v>584</v>
      </c>
      <c r="P92" s="34">
        <v>8</v>
      </c>
      <c r="Q92" s="34">
        <v>576</v>
      </c>
      <c r="R92" s="34">
        <v>5</v>
      </c>
      <c r="S92" s="34">
        <v>0</v>
      </c>
      <c r="T92" s="34">
        <v>0</v>
      </c>
      <c r="U92" s="34">
        <v>5</v>
      </c>
      <c r="V92" s="34">
        <v>0</v>
      </c>
      <c r="W92" s="34">
        <v>0</v>
      </c>
      <c r="X92" s="34">
        <v>0</v>
      </c>
      <c r="Y92" s="34">
        <v>0</v>
      </c>
      <c r="Z92" s="4"/>
      <c r="AA92" s="35">
        <v>49</v>
      </c>
      <c r="AB92" s="16" t="s">
        <v>358</v>
      </c>
      <c r="AC92" s="35">
        <v>96</v>
      </c>
      <c r="AD92" s="16" t="s">
        <v>540</v>
      </c>
      <c r="AE92" s="35">
        <v>27</v>
      </c>
      <c r="AF92" s="16" t="s">
        <v>704</v>
      </c>
      <c r="AG92" s="35">
        <v>68</v>
      </c>
      <c r="AH92" s="16" t="s">
        <v>484</v>
      </c>
      <c r="AI92" s="35">
        <v>336</v>
      </c>
      <c r="AJ92" s="28" t="s">
        <v>1033</v>
      </c>
    </row>
    <row r="93" spans="1:36">
      <c r="A93">
        <v>5104</v>
      </c>
      <c r="B93" s="34" t="str">
        <f>VLOOKUP(A93,УИК!A:C,2,FALSE)</f>
        <v>Ирландия</v>
      </c>
      <c r="C93" s="34" t="str">
        <f>VLOOKUP(A93,УИК!A:C,3,FALSE)</f>
        <v>Посольство в Дублине</v>
      </c>
      <c r="D93" s="30">
        <f t="shared" si="4"/>
        <v>499</v>
      </c>
      <c r="E93" s="30">
        <f t="shared" si="5"/>
        <v>499</v>
      </c>
      <c r="F93" s="37">
        <f t="shared" si="6"/>
        <v>0.42885771543086171</v>
      </c>
      <c r="G93" s="34">
        <v>499</v>
      </c>
      <c r="H93" s="34">
        <v>2000</v>
      </c>
      <c r="I93" s="34">
        <v>64</v>
      </c>
      <c r="J93" s="30">
        <f t="shared" si="7"/>
        <v>1</v>
      </c>
      <c r="K93" s="34">
        <v>435</v>
      </c>
      <c r="L93" s="34">
        <v>0</v>
      </c>
      <c r="M93" s="34">
        <v>1501</v>
      </c>
      <c r="N93" s="30">
        <v>64</v>
      </c>
      <c r="O93" s="34">
        <v>435</v>
      </c>
      <c r="P93" s="34">
        <v>16</v>
      </c>
      <c r="Q93" s="34">
        <v>483</v>
      </c>
      <c r="R93" s="34">
        <v>5</v>
      </c>
      <c r="S93" s="34">
        <v>0</v>
      </c>
      <c r="T93" s="34">
        <v>9</v>
      </c>
      <c r="U93" s="34">
        <v>5</v>
      </c>
      <c r="V93" s="34">
        <v>0</v>
      </c>
      <c r="W93" s="34">
        <v>0</v>
      </c>
      <c r="X93" s="34">
        <v>0</v>
      </c>
      <c r="Y93" s="34">
        <v>0</v>
      </c>
      <c r="Z93" s="4"/>
      <c r="AA93" s="35">
        <v>23</v>
      </c>
      <c r="AB93" s="16" t="s">
        <v>359</v>
      </c>
      <c r="AC93" s="35">
        <v>56</v>
      </c>
      <c r="AD93" s="16" t="s">
        <v>541</v>
      </c>
      <c r="AE93" s="35">
        <v>19</v>
      </c>
      <c r="AF93" s="16" t="s">
        <v>705</v>
      </c>
      <c r="AG93" s="35">
        <v>171</v>
      </c>
      <c r="AH93" s="16" t="s">
        <v>850</v>
      </c>
      <c r="AI93" s="35">
        <v>214</v>
      </c>
      <c r="AJ93" s="28" t="s">
        <v>1034</v>
      </c>
    </row>
    <row r="94" spans="1:36">
      <c r="A94">
        <v>5106</v>
      </c>
      <c r="B94" s="34" t="str">
        <f>VLOOKUP(A94,УИК!A:C,2,FALSE)</f>
        <v>Исландия</v>
      </c>
      <c r="C94" s="34" t="str">
        <f>VLOOKUP(A94,УИК!A:C,3,FALSE)</f>
        <v>Посольство в Рейкьявике</v>
      </c>
      <c r="D94" s="30">
        <f t="shared" si="4"/>
        <v>158</v>
      </c>
      <c r="E94" s="30">
        <f t="shared" si="5"/>
        <v>158</v>
      </c>
      <c r="F94" s="37">
        <f t="shared" si="6"/>
        <v>0.39873417721518989</v>
      </c>
      <c r="G94" s="34">
        <v>158</v>
      </c>
      <c r="H94" s="34">
        <v>300</v>
      </c>
      <c r="I94" s="34">
        <v>0</v>
      </c>
      <c r="J94" s="30">
        <f t="shared" si="7"/>
        <v>0</v>
      </c>
      <c r="K94" s="34">
        <v>145</v>
      </c>
      <c r="L94" s="34">
        <v>13</v>
      </c>
      <c r="M94" s="34">
        <v>142</v>
      </c>
      <c r="N94" s="30">
        <v>13</v>
      </c>
      <c r="O94" s="34">
        <v>145</v>
      </c>
      <c r="P94" s="34">
        <v>6</v>
      </c>
      <c r="Q94" s="34">
        <v>152</v>
      </c>
      <c r="R94" s="34">
        <v>5</v>
      </c>
      <c r="S94" s="34">
        <v>0</v>
      </c>
      <c r="T94" s="34">
        <v>4</v>
      </c>
      <c r="U94" s="34">
        <v>5</v>
      </c>
      <c r="V94" s="34">
        <v>0</v>
      </c>
      <c r="W94" s="34">
        <v>0</v>
      </c>
      <c r="X94" s="34">
        <v>0</v>
      </c>
      <c r="Y94" s="34">
        <v>0</v>
      </c>
      <c r="Z94" s="4"/>
      <c r="AA94" s="35">
        <v>6</v>
      </c>
      <c r="AB94" s="16" t="s">
        <v>360</v>
      </c>
      <c r="AC94" s="35">
        <v>14</v>
      </c>
      <c r="AD94" s="16" t="s">
        <v>542</v>
      </c>
      <c r="AE94" s="35">
        <v>16</v>
      </c>
      <c r="AF94" s="16" t="s">
        <v>706</v>
      </c>
      <c r="AG94" s="35">
        <v>53</v>
      </c>
      <c r="AH94" s="16" t="s">
        <v>851</v>
      </c>
      <c r="AI94" s="35">
        <v>63</v>
      </c>
      <c r="AJ94" s="28" t="s">
        <v>1035</v>
      </c>
    </row>
    <row r="95" spans="1:36">
      <c r="A95">
        <v>5107</v>
      </c>
      <c r="B95" s="34" t="str">
        <f>VLOOKUP(A95,УИК!A:C,2,FALSE)</f>
        <v>Испания</v>
      </c>
      <c r="C95" s="34" t="str">
        <f>VLOOKUP(A95,УИК!A:C,3,FALSE)</f>
        <v>Посольство в Мадриде</v>
      </c>
      <c r="D95" s="30">
        <f t="shared" si="4"/>
        <v>913</v>
      </c>
      <c r="E95" s="30">
        <f t="shared" si="5"/>
        <v>913</v>
      </c>
      <c r="F95" s="37">
        <f t="shared" si="6"/>
        <v>0.36801752464403065</v>
      </c>
      <c r="G95" s="34">
        <v>913</v>
      </c>
      <c r="H95" s="34">
        <v>1300</v>
      </c>
      <c r="I95" s="34">
        <v>102</v>
      </c>
      <c r="J95" s="30">
        <f t="shared" si="7"/>
        <v>1</v>
      </c>
      <c r="K95" s="34">
        <v>811</v>
      </c>
      <c r="L95" s="34">
        <v>0</v>
      </c>
      <c r="M95" s="34">
        <v>387</v>
      </c>
      <c r="N95" s="30">
        <v>102</v>
      </c>
      <c r="O95" s="34">
        <v>811</v>
      </c>
      <c r="P95" s="34">
        <v>20</v>
      </c>
      <c r="Q95" s="34">
        <v>893</v>
      </c>
      <c r="R95" s="34">
        <v>4</v>
      </c>
      <c r="S95" s="34">
        <v>0</v>
      </c>
      <c r="T95" s="34">
        <v>105</v>
      </c>
      <c r="U95" s="34">
        <v>4</v>
      </c>
      <c r="V95" s="34">
        <v>0</v>
      </c>
      <c r="W95" s="34">
        <v>0</v>
      </c>
      <c r="X95" s="34">
        <v>0</v>
      </c>
      <c r="Y95" s="34">
        <v>0</v>
      </c>
      <c r="Z95" s="4"/>
      <c r="AA95" s="35">
        <v>37</v>
      </c>
      <c r="AB95" s="16" t="s">
        <v>361</v>
      </c>
      <c r="AC95" s="35">
        <v>138</v>
      </c>
      <c r="AD95" s="16" t="s">
        <v>543</v>
      </c>
      <c r="AE95" s="35">
        <v>54</v>
      </c>
      <c r="AF95" s="16" t="s">
        <v>707</v>
      </c>
      <c r="AG95" s="35">
        <v>328</v>
      </c>
      <c r="AH95" s="16" t="s">
        <v>852</v>
      </c>
      <c r="AI95" s="35">
        <v>336</v>
      </c>
      <c r="AJ95" s="28" t="s">
        <v>1036</v>
      </c>
    </row>
    <row r="96" spans="1:36">
      <c r="A96">
        <v>5108</v>
      </c>
      <c r="B96" s="34" t="str">
        <f>VLOOKUP(A96,УИК!A:C,2,FALSE)</f>
        <v>Испания</v>
      </c>
      <c r="C96" s="34" t="str">
        <f>VLOOKUP(A96,УИК!A:C,3,FALSE)</f>
        <v>Генеральное консульство в Барселоне</v>
      </c>
      <c r="D96" s="30">
        <f t="shared" si="4"/>
        <v>1403</v>
      </c>
      <c r="E96" s="30">
        <f t="shared" si="5"/>
        <v>1403</v>
      </c>
      <c r="F96" s="37">
        <f t="shared" si="6"/>
        <v>0.40555951532430506</v>
      </c>
      <c r="G96" s="34">
        <v>1403</v>
      </c>
      <c r="H96" s="34">
        <v>1420</v>
      </c>
      <c r="I96" s="34">
        <v>360</v>
      </c>
      <c r="J96" s="30">
        <f t="shared" si="7"/>
        <v>1</v>
      </c>
      <c r="K96" s="34">
        <v>1043</v>
      </c>
      <c r="L96" s="34">
        <v>0</v>
      </c>
      <c r="M96" s="34">
        <v>17</v>
      </c>
      <c r="N96" s="30">
        <v>360</v>
      </c>
      <c r="O96" s="34">
        <v>1043</v>
      </c>
      <c r="P96" s="34">
        <v>25</v>
      </c>
      <c r="Q96" s="34">
        <v>1378</v>
      </c>
      <c r="R96" s="34">
        <v>10</v>
      </c>
      <c r="S96" s="34">
        <v>0</v>
      </c>
      <c r="T96" s="34">
        <v>146</v>
      </c>
      <c r="U96" s="34">
        <v>10</v>
      </c>
      <c r="V96" s="34">
        <v>0</v>
      </c>
      <c r="W96" s="34">
        <v>0</v>
      </c>
      <c r="X96" s="34">
        <v>0</v>
      </c>
      <c r="Y96" s="34">
        <v>0</v>
      </c>
      <c r="Z96" s="4"/>
      <c r="AA96" s="35">
        <v>67</v>
      </c>
      <c r="AB96" s="16" t="s">
        <v>362</v>
      </c>
      <c r="AC96" s="35">
        <v>139</v>
      </c>
      <c r="AD96" s="16" t="s">
        <v>544</v>
      </c>
      <c r="AE96" s="35">
        <v>61</v>
      </c>
      <c r="AF96" s="16" t="s">
        <v>305</v>
      </c>
      <c r="AG96" s="35">
        <v>542</v>
      </c>
      <c r="AH96" s="16" t="s">
        <v>853</v>
      </c>
      <c r="AI96" s="35">
        <v>569</v>
      </c>
      <c r="AJ96" s="28" t="s">
        <v>1037</v>
      </c>
    </row>
    <row r="97" spans="1:36">
      <c r="A97">
        <v>5109</v>
      </c>
      <c r="B97" s="34" t="str">
        <f>VLOOKUP(A97,УИК!A:C,2,FALSE)</f>
        <v>Италия</v>
      </c>
      <c r="C97" s="34" t="str">
        <f>VLOOKUP(A97,УИК!A:C,3,FALSE)</f>
        <v>Посольство в Риме</v>
      </c>
      <c r="D97" s="30">
        <f t="shared" si="4"/>
        <v>1755</v>
      </c>
      <c r="E97" s="30">
        <f t="shared" si="5"/>
        <v>1754</v>
      </c>
      <c r="F97" s="37">
        <f t="shared" si="6"/>
        <v>0.51482326111744581</v>
      </c>
      <c r="G97" s="34">
        <v>1755</v>
      </c>
      <c r="H97" s="34">
        <v>2000</v>
      </c>
      <c r="I97" s="34">
        <v>0</v>
      </c>
      <c r="J97" s="30">
        <f t="shared" si="7"/>
        <v>0</v>
      </c>
      <c r="K97" s="34">
        <v>1105</v>
      </c>
      <c r="L97" s="34">
        <v>650</v>
      </c>
      <c r="M97" s="34">
        <v>245</v>
      </c>
      <c r="N97" s="30">
        <v>650</v>
      </c>
      <c r="O97" s="34">
        <v>1104</v>
      </c>
      <c r="P97" s="34">
        <v>37</v>
      </c>
      <c r="Q97" s="34">
        <v>1717</v>
      </c>
      <c r="R97" s="34">
        <v>10</v>
      </c>
      <c r="S97" s="34">
        <v>0</v>
      </c>
      <c r="T97" s="34">
        <v>228</v>
      </c>
      <c r="U97" s="34">
        <v>10</v>
      </c>
      <c r="V97" s="34">
        <v>0</v>
      </c>
      <c r="W97" s="34">
        <v>0</v>
      </c>
      <c r="X97" s="34">
        <v>0</v>
      </c>
      <c r="Y97" s="34">
        <v>0</v>
      </c>
      <c r="Z97" s="4"/>
      <c r="AA97" s="35">
        <v>55</v>
      </c>
      <c r="AB97" s="16" t="s">
        <v>363</v>
      </c>
      <c r="AC97" s="35">
        <v>168</v>
      </c>
      <c r="AD97" s="16" t="s">
        <v>545</v>
      </c>
      <c r="AE97" s="35">
        <v>75</v>
      </c>
      <c r="AF97" s="16" t="s">
        <v>672</v>
      </c>
      <c r="AG97" s="35">
        <v>516</v>
      </c>
      <c r="AH97" s="16" t="s">
        <v>854</v>
      </c>
      <c r="AI97" s="35">
        <v>903</v>
      </c>
      <c r="AJ97" s="28" t="s">
        <v>1038</v>
      </c>
    </row>
    <row r="98" spans="1:36">
      <c r="A98">
        <v>5111</v>
      </c>
      <c r="B98" s="34" t="str">
        <f>VLOOKUP(A98,УИК!A:C,2,FALSE)</f>
        <v>Италия</v>
      </c>
      <c r="C98" s="34" t="str">
        <f>VLOOKUP(A98,УИК!A:C,3,FALSE)</f>
        <v>Генеральное консульство в Генуе</v>
      </c>
      <c r="D98" s="30">
        <f t="shared" si="4"/>
        <v>363</v>
      </c>
      <c r="E98" s="30">
        <f t="shared" si="5"/>
        <v>363</v>
      </c>
      <c r="F98" s="37">
        <f t="shared" si="6"/>
        <v>0.58953168044077131</v>
      </c>
      <c r="G98" s="34">
        <v>363</v>
      </c>
      <c r="H98" s="34">
        <v>500</v>
      </c>
      <c r="I98" s="34">
        <v>0</v>
      </c>
      <c r="J98" s="30">
        <f t="shared" si="7"/>
        <v>0</v>
      </c>
      <c r="K98" s="34">
        <v>301</v>
      </c>
      <c r="L98" s="34">
        <v>62</v>
      </c>
      <c r="M98" s="34">
        <v>137</v>
      </c>
      <c r="N98" s="30">
        <v>62</v>
      </c>
      <c r="O98" s="34">
        <v>301</v>
      </c>
      <c r="P98" s="34">
        <v>3</v>
      </c>
      <c r="Q98" s="34">
        <v>360</v>
      </c>
      <c r="R98" s="34">
        <v>5</v>
      </c>
      <c r="S98" s="34">
        <v>0</v>
      </c>
      <c r="T98" s="34">
        <v>7</v>
      </c>
      <c r="U98" s="34">
        <v>5</v>
      </c>
      <c r="V98" s="34">
        <v>0</v>
      </c>
      <c r="W98" s="34">
        <v>0</v>
      </c>
      <c r="X98" s="34">
        <v>0</v>
      </c>
      <c r="Y98" s="34">
        <v>0</v>
      </c>
      <c r="Z98" s="4"/>
      <c r="AA98" s="35">
        <v>10</v>
      </c>
      <c r="AB98" s="16" t="s">
        <v>364</v>
      </c>
      <c r="AC98" s="35">
        <v>32</v>
      </c>
      <c r="AD98" s="16" t="s">
        <v>546</v>
      </c>
      <c r="AE98" s="35">
        <v>24</v>
      </c>
      <c r="AF98" s="16" t="s">
        <v>604</v>
      </c>
      <c r="AG98" s="35">
        <v>80</v>
      </c>
      <c r="AH98" s="16" t="s">
        <v>855</v>
      </c>
      <c r="AI98" s="35">
        <v>214</v>
      </c>
      <c r="AJ98" s="28" t="s">
        <v>1039</v>
      </c>
    </row>
    <row r="99" spans="1:36">
      <c r="A99">
        <v>5112</v>
      </c>
      <c r="B99" s="34" t="str">
        <f>VLOOKUP(A99,УИК!A:C,2,FALSE)</f>
        <v>Италия</v>
      </c>
      <c r="C99" s="34" t="str">
        <f>VLOOKUP(A99,УИК!A:C,3,FALSE)</f>
        <v>Генеральное консульство в Палермо</v>
      </c>
      <c r="D99" s="30">
        <f t="shared" si="4"/>
        <v>181</v>
      </c>
      <c r="E99" s="30">
        <f t="shared" si="5"/>
        <v>181</v>
      </c>
      <c r="F99" s="37">
        <f t="shared" si="6"/>
        <v>0.49723756906077349</v>
      </c>
      <c r="G99" s="34">
        <v>181</v>
      </c>
      <c r="H99" s="34">
        <v>300</v>
      </c>
      <c r="I99" s="34">
        <v>102</v>
      </c>
      <c r="J99" s="30">
        <f t="shared" si="7"/>
        <v>1</v>
      </c>
      <c r="K99" s="34">
        <v>79</v>
      </c>
      <c r="L99" s="34">
        <v>0</v>
      </c>
      <c r="M99" s="34">
        <v>119</v>
      </c>
      <c r="N99" s="30">
        <v>102</v>
      </c>
      <c r="O99" s="34">
        <v>79</v>
      </c>
      <c r="P99" s="34">
        <v>2</v>
      </c>
      <c r="Q99" s="34">
        <v>179</v>
      </c>
      <c r="R99" s="34">
        <v>5</v>
      </c>
      <c r="S99" s="34">
        <v>0</v>
      </c>
      <c r="T99" s="34">
        <v>1</v>
      </c>
      <c r="U99" s="34">
        <v>5</v>
      </c>
      <c r="V99" s="34">
        <v>0</v>
      </c>
      <c r="W99" s="34">
        <v>0</v>
      </c>
      <c r="X99" s="34">
        <v>0</v>
      </c>
      <c r="Y99" s="34">
        <v>0</v>
      </c>
      <c r="Z99" s="4"/>
      <c r="AA99" s="35">
        <v>10</v>
      </c>
      <c r="AB99" s="16" t="s">
        <v>365</v>
      </c>
      <c r="AC99" s="35">
        <v>16</v>
      </c>
      <c r="AD99" s="16" t="s">
        <v>547</v>
      </c>
      <c r="AE99" s="35">
        <v>21</v>
      </c>
      <c r="AF99" s="16" t="s">
        <v>577</v>
      </c>
      <c r="AG99" s="35">
        <v>42</v>
      </c>
      <c r="AH99" s="16" t="s">
        <v>856</v>
      </c>
      <c r="AI99" s="35">
        <v>90</v>
      </c>
      <c r="AJ99" s="28" t="s">
        <v>1040</v>
      </c>
    </row>
    <row r="100" spans="1:36">
      <c r="A100">
        <v>5113</v>
      </c>
      <c r="B100" s="34" t="str">
        <f>VLOOKUP(A100,УИК!A:C,2,FALSE)</f>
        <v>Йемен</v>
      </c>
      <c r="C100" s="34" t="str">
        <f>VLOOKUP(A100,УИК!A:C,3,FALSE)</f>
        <v>Посольство в Сане</v>
      </c>
      <c r="D100" s="30">
        <f t="shared" si="4"/>
        <v>135</v>
      </c>
      <c r="E100" s="30">
        <f t="shared" si="5"/>
        <v>135</v>
      </c>
      <c r="F100" s="37">
        <f t="shared" si="6"/>
        <v>0.76296296296296295</v>
      </c>
      <c r="G100" s="34">
        <v>208</v>
      </c>
      <c r="H100" s="34">
        <v>500</v>
      </c>
      <c r="I100" s="34">
        <v>0</v>
      </c>
      <c r="J100" s="30">
        <f t="shared" si="7"/>
        <v>0</v>
      </c>
      <c r="K100" s="34">
        <v>135</v>
      </c>
      <c r="L100" s="34">
        <v>0</v>
      </c>
      <c r="M100" s="34">
        <v>365</v>
      </c>
      <c r="N100" s="30">
        <v>0</v>
      </c>
      <c r="O100" s="34">
        <v>135</v>
      </c>
      <c r="P100" s="34">
        <v>0</v>
      </c>
      <c r="Q100" s="34">
        <v>135</v>
      </c>
      <c r="R100" s="34">
        <v>5</v>
      </c>
      <c r="S100" s="34">
        <v>0</v>
      </c>
      <c r="T100" s="34">
        <v>0</v>
      </c>
      <c r="U100" s="34">
        <v>5</v>
      </c>
      <c r="V100" s="34">
        <v>0</v>
      </c>
      <c r="W100" s="34">
        <v>0</v>
      </c>
      <c r="X100" s="34">
        <v>0</v>
      </c>
      <c r="Y100" s="34">
        <v>0</v>
      </c>
      <c r="Z100" s="4"/>
      <c r="AA100" s="35">
        <v>4</v>
      </c>
      <c r="AB100" s="16" t="s">
        <v>366</v>
      </c>
      <c r="AC100" s="35">
        <v>15</v>
      </c>
      <c r="AD100" s="16" t="s">
        <v>352</v>
      </c>
      <c r="AE100" s="35">
        <v>3</v>
      </c>
      <c r="AF100" s="16" t="s">
        <v>708</v>
      </c>
      <c r="AG100" s="35">
        <v>10</v>
      </c>
      <c r="AH100" s="16" t="s">
        <v>552</v>
      </c>
      <c r="AI100" s="35">
        <v>103</v>
      </c>
      <c r="AJ100" s="28" t="s">
        <v>1041</v>
      </c>
    </row>
    <row r="101" spans="1:36">
      <c r="A101">
        <v>5114</v>
      </c>
      <c r="B101" s="34" t="str">
        <f>VLOOKUP(A101,УИК!A:C,2,FALSE)</f>
        <v>Йемен</v>
      </c>
      <c r="C101" s="34" t="str">
        <f>VLOOKUP(A101,УИК!A:C,3,FALSE)</f>
        <v>Генеральное консульство в Адене</v>
      </c>
      <c r="D101" s="30">
        <f t="shared" si="4"/>
        <v>64</v>
      </c>
      <c r="E101" s="30">
        <f t="shared" si="5"/>
        <v>64</v>
      </c>
      <c r="F101" s="37">
        <f t="shared" si="6"/>
        <v>0.734375</v>
      </c>
      <c r="G101" s="34">
        <v>89</v>
      </c>
      <c r="H101" s="34">
        <v>150</v>
      </c>
      <c r="I101" s="34">
        <v>0</v>
      </c>
      <c r="J101" s="30">
        <f t="shared" si="7"/>
        <v>0</v>
      </c>
      <c r="K101" s="34">
        <v>64</v>
      </c>
      <c r="L101" s="34">
        <v>0</v>
      </c>
      <c r="M101" s="34">
        <v>86</v>
      </c>
      <c r="N101" s="30">
        <v>0</v>
      </c>
      <c r="O101" s="34">
        <v>64</v>
      </c>
      <c r="P101" s="34">
        <v>0</v>
      </c>
      <c r="Q101" s="34">
        <v>64</v>
      </c>
      <c r="R101" s="34">
        <v>5</v>
      </c>
      <c r="S101" s="34">
        <v>0</v>
      </c>
      <c r="T101" s="34">
        <v>0</v>
      </c>
      <c r="U101" s="34">
        <v>5</v>
      </c>
      <c r="V101" s="34">
        <v>0</v>
      </c>
      <c r="W101" s="34">
        <v>0</v>
      </c>
      <c r="X101" s="34">
        <v>0</v>
      </c>
      <c r="Y101" s="34">
        <v>0</v>
      </c>
      <c r="Z101" s="4"/>
      <c r="AA101" s="35">
        <v>3</v>
      </c>
      <c r="AB101" s="16" t="s">
        <v>367</v>
      </c>
      <c r="AC101" s="35">
        <v>3</v>
      </c>
      <c r="AD101" s="16" t="s">
        <v>367</v>
      </c>
      <c r="AE101" s="35">
        <v>1</v>
      </c>
      <c r="AF101" s="16" t="s">
        <v>341</v>
      </c>
      <c r="AG101" s="35">
        <v>10</v>
      </c>
      <c r="AH101" s="16" t="s">
        <v>857</v>
      </c>
      <c r="AI101" s="35">
        <v>47</v>
      </c>
      <c r="AJ101" s="28" t="s">
        <v>1042</v>
      </c>
    </row>
    <row r="102" spans="1:36">
      <c r="A102">
        <v>5116</v>
      </c>
      <c r="B102" s="34" t="str">
        <f>VLOOKUP(A102,УИК!A:C,2,FALSE)</f>
        <v>Казахстан</v>
      </c>
      <c r="C102" s="34" t="str">
        <f>VLOOKUP(A102,УИК!A:C,3,FALSE)</f>
        <v>Посольство в Астане</v>
      </c>
      <c r="D102" s="30">
        <f t="shared" si="4"/>
        <v>857</v>
      </c>
      <c r="E102" s="30">
        <f t="shared" si="5"/>
        <v>856</v>
      </c>
      <c r="F102" s="37">
        <f t="shared" si="6"/>
        <v>0.7219626168224299</v>
      </c>
      <c r="G102" s="34">
        <v>857</v>
      </c>
      <c r="H102" s="34">
        <v>14000</v>
      </c>
      <c r="I102" s="34">
        <v>0</v>
      </c>
      <c r="J102" s="30">
        <f t="shared" si="7"/>
        <v>0</v>
      </c>
      <c r="K102" s="34">
        <v>857</v>
      </c>
      <c r="L102" s="34">
        <v>0</v>
      </c>
      <c r="M102" s="34">
        <v>13143</v>
      </c>
      <c r="N102" s="30">
        <v>0</v>
      </c>
      <c r="O102" s="34">
        <v>856</v>
      </c>
      <c r="P102" s="34">
        <v>7</v>
      </c>
      <c r="Q102" s="34">
        <v>849</v>
      </c>
      <c r="R102" s="34">
        <v>20</v>
      </c>
      <c r="S102" s="34">
        <v>0</v>
      </c>
      <c r="T102" s="34">
        <v>64</v>
      </c>
      <c r="U102" s="34">
        <v>20</v>
      </c>
      <c r="V102" s="34">
        <v>0</v>
      </c>
      <c r="W102" s="34">
        <v>0</v>
      </c>
      <c r="X102" s="34">
        <v>0</v>
      </c>
      <c r="Y102" s="34">
        <v>0</v>
      </c>
      <c r="Z102" s="4"/>
      <c r="AA102" s="35">
        <v>20</v>
      </c>
      <c r="AB102" s="16" t="s">
        <v>368</v>
      </c>
      <c r="AC102" s="35">
        <v>66</v>
      </c>
      <c r="AD102" s="16" t="s">
        <v>548</v>
      </c>
      <c r="AE102" s="35">
        <v>17</v>
      </c>
      <c r="AF102" s="16" t="s">
        <v>602</v>
      </c>
      <c r="AG102" s="35">
        <v>128</v>
      </c>
      <c r="AH102" s="16" t="s">
        <v>858</v>
      </c>
      <c r="AI102" s="35">
        <v>618</v>
      </c>
      <c r="AJ102" s="28" t="s">
        <v>1043</v>
      </c>
    </row>
    <row r="103" spans="1:36">
      <c r="A103">
        <v>5117</v>
      </c>
      <c r="B103" s="34" t="str">
        <f>VLOOKUP(A103,УИК!A:C,2,FALSE)</f>
        <v>Казахстан</v>
      </c>
      <c r="C103" s="34" t="str">
        <f>VLOOKUP(A103,УИК!A:C,3,FALSE)</f>
        <v>Генеральное консульство в Алма-Ате</v>
      </c>
      <c r="D103" s="30">
        <f t="shared" si="4"/>
        <v>2672</v>
      </c>
      <c r="E103" s="30">
        <f t="shared" si="5"/>
        <v>2672</v>
      </c>
      <c r="F103" s="37">
        <f t="shared" si="6"/>
        <v>0.77058383233532934</v>
      </c>
      <c r="G103" s="34">
        <v>2708</v>
      </c>
      <c r="H103" s="34">
        <v>10000</v>
      </c>
      <c r="I103" s="34">
        <v>49</v>
      </c>
      <c r="J103" s="30">
        <f t="shared" si="7"/>
        <v>1</v>
      </c>
      <c r="K103" s="34">
        <v>2601</v>
      </c>
      <c r="L103" s="34">
        <v>22</v>
      </c>
      <c r="M103" s="34">
        <v>7328</v>
      </c>
      <c r="N103" s="30">
        <v>71</v>
      </c>
      <c r="O103" s="34">
        <v>2601</v>
      </c>
      <c r="P103" s="34">
        <v>23</v>
      </c>
      <c r="Q103" s="34">
        <v>2649</v>
      </c>
      <c r="R103" s="34">
        <v>20</v>
      </c>
      <c r="S103" s="34">
        <v>4</v>
      </c>
      <c r="T103" s="34">
        <v>70</v>
      </c>
      <c r="U103" s="34">
        <v>16</v>
      </c>
      <c r="V103" s="34">
        <v>0</v>
      </c>
      <c r="W103" s="34">
        <v>0</v>
      </c>
      <c r="X103" s="34">
        <v>0</v>
      </c>
      <c r="Y103" s="34">
        <v>0</v>
      </c>
      <c r="Z103" s="4"/>
      <c r="AA103" s="35">
        <v>75</v>
      </c>
      <c r="AB103" s="16" t="s">
        <v>369</v>
      </c>
      <c r="AC103" s="35">
        <v>173</v>
      </c>
      <c r="AD103" s="16" t="s">
        <v>549</v>
      </c>
      <c r="AE103" s="35">
        <v>38</v>
      </c>
      <c r="AF103" s="16" t="s">
        <v>709</v>
      </c>
      <c r="AG103" s="35">
        <v>304</v>
      </c>
      <c r="AH103" s="16" t="s">
        <v>859</v>
      </c>
      <c r="AI103" s="35">
        <v>2059</v>
      </c>
      <c r="AJ103" s="28" t="s">
        <v>1044</v>
      </c>
    </row>
    <row r="104" spans="1:36">
      <c r="A104">
        <v>5118</v>
      </c>
      <c r="B104" s="34" t="str">
        <f>VLOOKUP(A104,УИК!A:C,2,FALSE)</f>
        <v>Казахстан</v>
      </c>
      <c r="C104" s="34" t="str">
        <f>VLOOKUP(A104,УИК!A:C,3,FALSE)</f>
        <v>г. Караганда</v>
      </c>
      <c r="D104" s="30">
        <f t="shared" si="4"/>
        <v>1159</v>
      </c>
      <c r="E104" s="30">
        <f t="shared" si="5"/>
        <v>1159</v>
      </c>
      <c r="F104" s="37">
        <f t="shared" si="6"/>
        <v>0.82139775668679893</v>
      </c>
      <c r="G104" s="34">
        <v>1159</v>
      </c>
      <c r="H104" s="34">
        <v>2000</v>
      </c>
      <c r="I104" s="34">
        <v>0</v>
      </c>
      <c r="J104" s="30">
        <f t="shared" si="7"/>
        <v>0</v>
      </c>
      <c r="K104" s="34">
        <v>1159</v>
      </c>
      <c r="L104" s="34">
        <v>0</v>
      </c>
      <c r="M104" s="34">
        <v>841</v>
      </c>
      <c r="N104" s="30">
        <v>0</v>
      </c>
      <c r="O104" s="34">
        <v>1159</v>
      </c>
      <c r="P104" s="34">
        <v>8</v>
      </c>
      <c r="Q104" s="34">
        <v>1151</v>
      </c>
      <c r="R104" s="34">
        <v>20</v>
      </c>
      <c r="S104" s="34">
        <v>0</v>
      </c>
      <c r="T104" s="34">
        <v>28</v>
      </c>
      <c r="U104" s="34">
        <v>20</v>
      </c>
      <c r="V104" s="34">
        <v>0</v>
      </c>
      <c r="W104" s="34">
        <v>0</v>
      </c>
      <c r="X104" s="34">
        <v>0</v>
      </c>
      <c r="Y104" s="34">
        <v>0</v>
      </c>
      <c r="Z104" s="4"/>
      <c r="AA104" s="35">
        <v>38</v>
      </c>
      <c r="AB104" s="16" t="s">
        <v>370</v>
      </c>
      <c r="AC104" s="35">
        <v>68</v>
      </c>
      <c r="AD104" s="16" t="s">
        <v>550</v>
      </c>
      <c r="AE104" s="35">
        <v>17</v>
      </c>
      <c r="AF104" s="16" t="s">
        <v>399</v>
      </c>
      <c r="AG104" s="35">
        <v>76</v>
      </c>
      <c r="AH104" s="16" t="s">
        <v>860</v>
      </c>
      <c r="AI104" s="35">
        <v>952</v>
      </c>
      <c r="AJ104" s="28" t="s">
        <v>1045</v>
      </c>
    </row>
    <row r="105" spans="1:36">
      <c r="A105">
        <v>5119</v>
      </c>
      <c r="B105" s="34" t="str">
        <f>VLOOKUP(A105,УИК!A:C,2,FALSE)</f>
        <v>Казахстан</v>
      </c>
      <c r="C105" s="34" t="str">
        <f>VLOOKUP(A105,УИК!A:C,3,FALSE)</f>
        <v>г. Усть-Каменогорск</v>
      </c>
      <c r="D105" s="30">
        <f t="shared" si="4"/>
        <v>561</v>
      </c>
      <c r="E105" s="30">
        <f t="shared" si="5"/>
        <v>560</v>
      </c>
      <c r="F105" s="37">
        <f t="shared" si="6"/>
        <v>0.81428571428571428</v>
      </c>
      <c r="G105" s="34">
        <v>561</v>
      </c>
      <c r="H105" s="34">
        <v>1000</v>
      </c>
      <c r="I105" s="34">
        <v>0</v>
      </c>
      <c r="J105" s="30">
        <f t="shared" si="7"/>
        <v>0</v>
      </c>
      <c r="K105" s="34">
        <v>561</v>
      </c>
      <c r="L105" s="34">
        <v>0</v>
      </c>
      <c r="M105" s="34">
        <v>439</v>
      </c>
      <c r="N105" s="30">
        <v>0</v>
      </c>
      <c r="O105" s="34">
        <v>560</v>
      </c>
      <c r="P105" s="34">
        <v>2</v>
      </c>
      <c r="Q105" s="34">
        <v>558</v>
      </c>
      <c r="R105" s="34">
        <v>20</v>
      </c>
      <c r="S105" s="34">
        <v>0</v>
      </c>
      <c r="T105" s="34">
        <v>11</v>
      </c>
      <c r="U105" s="34">
        <v>20</v>
      </c>
      <c r="V105" s="34">
        <v>0</v>
      </c>
      <c r="W105" s="34">
        <v>0</v>
      </c>
      <c r="X105" s="34">
        <v>0</v>
      </c>
      <c r="Y105" s="34">
        <v>0</v>
      </c>
      <c r="Z105" s="4"/>
      <c r="AA105" s="35">
        <v>21</v>
      </c>
      <c r="AB105" s="16" t="s">
        <v>337</v>
      </c>
      <c r="AC105" s="35">
        <v>36</v>
      </c>
      <c r="AD105" s="16" t="s">
        <v>551</v>
      </c>
      <c r="AE105" s="35">
        <v>7</v>
      </c>
      <c r="AF105" s="16" t="s">
        <v>710</v>
      </c>
      <c r="AG105" s="35">
        <v>38</v>
      </c>
      <c r="AH105" s="16" t="s">
        <v>789</v>
      </c>
      <c r="AI105" s="35">
        <v>456</v>
      </c>
      <c r="AJ105" s="28" t="s">
        <v>1046</v>
      </c>
    </row>
    <row r="106" spans="1:36">
      <c r="A106">
        <v>5120</v>
      </c>
      <c r="B106" s="34" t="str">
        <f>VLOOKUP(A106,УИК!A:C,2,FALSE)</f>
        <v>Казахстан</v>
      </c>
      <c r="C106" s="34" t="str">
        <f>VLOOKUP(A106,УИК!A:C,3,FALSE)</f>
        <v>г. Павлодар</v>
      </c>
      <c r="D106" s="30">
        <f t="shared" si="4"/>
        <v>580</v>
      </c>
      <c r="E106" s="30">
        <f t="shared" si="5"/>
        <v>580</v>
      </c>
      <c r="F106" s="37">
        <f t="shared" si="6"/>
        <v>0.82068965517241377</v>
      </c>
      <c r="G106" s="34">
        <v>580</v>
      </c>
      <c r="H106" s="34">
        <v>1500</v>
      </c>
      <c r="I106" s="34">
        <v>0</v>
      </c>
      <c r="J106" s="30">
        <f t="shared" si="7"/>
        <v>0</v>
      </c>
      <c r="K106" s="34">
        <v>573</v>
      </c>
      <c r="L106" s="34">
        <v>7</v>
      </c>
      <c r="M106" s="34">
        <v>920</v>
      </c>
      <c r="N106" s="30">
        <v>7</v>
      </c>
      <c r="O106" s="34">
        <v>573</v>
      </c>
      <c r="P106" s="34">
        <v>3</v>
      </c>
      <c r="Q106" s="34">
        <v>577</v>
      </c>
      <c r="R106" s="34">
        <v>20</v>
      </c>
      <c r="S106" s="34">
        <v>0</v>
      </c>
      <c r="T106" s="34">
        <v>14</v>
      </c>
      <c r="U106" s="34">
        <v>20</v>
      </c>
      <c r="V106" s="34">
        <v>0</v>
      </c>
      <c r="W106" s="34">
        <v>0</v>
      </c>
      <c r="X106" s="34">
        <v>0</v>
      </c>
      <c r="Y106" s="34">
        <v>0</v>
      </c>
      <c r="Z106" s="4"/>
      <c r="AA106" s="35">
        <v>15</v>
      </c>
      <c r="AB106" s="16" t="s">
        <v>371</v>
      </c>
      <c r="AC106" s="35">
        <v>43</v>
      </c>
      <c r="AD106" s="16" t="s">
        <v>552</v>
      </c>
      <c r="AE106" s="35">
        <v>4</v>
      </c>
      <c r="AF106" s="16" t="s">
        <v>711</v>
      </c>
      <c r="AG106" s="35">
        <v>39</v>
      </c>
      <c r="AH106" s="16" t="s">
        <v>861</v>
      </c>
      <c r="AI106" s="35">
        <v>476</v>
      </c>
      <c r="AJ106" s="28" t="s">
        <v>1047</v>
      </c>
    </row>
    <row r="107" spans="1:36">
      <c r="A107">
        <v>5121</v>
      </c>
      <c r="B107" s="34" t="str">
        <f>VLOOKUP(A107,УИК!A:C,2,FALSE)</f>
        <v>Казахстан</v>
      </c>
      <c r="C107" s="34" t="str">
        <f>VLOOKUP(A107,УИК!A:C,3,FALSE)</f>
        <v>г. Петропавловск</v>
      </c>
      <c r="D107" s="30">
        <f t="shared" si="4"/>
        <v>630</v>
      </c>
      <c r="E107" s="30">
        <f t="shared" si="5"/>
        <v>630</v>
      </c>
      <c r="F107" s="37">
        <f t="shared" si="6"/>
        <v>0.75714285714285712</v>
      </c>
      <c r="G107" s="34">
        <v>630</v>
      </c>
      <c r="H107" s="34">
        <v>1500</v>
      </c>
      <c r="I107" s="34">
        <v>0</v>
      </c>
      <c r="J107" s="30">
        <f t="shared" si="7"/>
        <v>0</v>
      </c>
      <c r="K107" s="34">
        <v>627</v>
      </c>
      <c r="L107" s="34">
        <v>3</v>
      </c>
      <c r="M107" s="34">
        <v>870</v>
      </c>
      <c r="N107" s="30">
        <v>3</v>
      </c>
      <c r="O107" s="34">
        <v>627</v>
      </c>
      <c r="P107" s="34">
        <v>1</v>
      </c>
      <c r="Q107" s="34">
        <v>629</v>
      </c>
      <c r="R107" s="34">
        <v>20</v>
      </c>
      <c r="S107" s="34">
        <v>0</v>
      </c>
      <c r="T107" s="34">
        <v>44</v>
      </c>
      <c r="U107" s="34">
        <v>20</v>
      </c>
      <c r="V107" s="34">
        <v>0</v>
      </c>
      <c r="W107" s="34">
        <v>0</v>
      </c>
      <c r="X107" s="34">
        <v>0</v>
      </c>
      <c r="Y107" s="34">
        <v>0</v>
      </c>
      <c r="Z107" s="4"/>
      <c r="AA107" s="35">
        <v>28</v>
      </c>
      <c r="AB107" s="16" t="s">
        <v>372</v>
      </c>
      <c r="AC107" s="35">
        <v>64</v>
      </c>
      <c r="AD107" s="16" t="s">
        <v>553</v>
      </c>
      <c r="AE107" s="35">
        <v>7</v>
      </c>
      <c r="AF107" s="16" t="s">
        <v>688</v>
      </c>
      <c r="AG107" s="35">
        <v>53</v>
      </c>
      <c r="AH107" s="16" t="s">
        <v>862</v>
      </c>
      <c r="AI107" s="35">
        <v>477</v>
      </c>
      <c r="AJ107" s="28" t="s">
        <v>1048</v>
      </c>
    </row>
    <row r="108" spans="1:36">
      <c r="A108">
        <v>5122</v>
      </c>
      <c r="B108" s="34" t="str">
        <f>VLOOKUP(A108,УИК!A:C,2,FALSE)</f>
        <v>Казахстан</v>
      </c>
      <c r="C108" s="34" t="str">
        <f>VLOOKUP(A108,УИК!A:C,3,FALSE)</f>
        <v>Консульство, г. Уральск</v>
      </c>
      <c r="D108" s="30">
        <f t="shared" si="4"/>
        <v>828</v>
      </c>
      <c r="E108" s="30">
        <f t="shared" si="5"/>
        <v>828</v>
      </c>
      <c r="F108" s="37">
        <f t="shared" si="6"/>
        <v>0.78864734299516903</v>
      </c>
      <c r="G108" s="34">
        <v>828</v>
      </c>
      <c r="H108" s="34">
        <v>3500</v>
      </c>
      <c r="I108" s="34">
        <v>0</v>
      </c>
      <c r="J108" s="30">
        <f t="shared" si="7"/>
        <v>0</v>
      </c>
      <c r="K108" s="34">
        <v>811</v>
      </c>
      <c r="L108" s="34">
        <v>17</v>
      </c>
      <c r="M108" s="34">
        <v>2672</v>
      </c>
      <c r="N108" s="30">
        <v>17</v>
      </c>
      <c r="O108" s="34">
        <v>811</v>
      </c>
      <c r="P108" s="34">
        <v>5</v>
      </c>
      <c r="Q108" s="34">
        <v>823</v>
      </c>
      <c r="R108" s="34">
        <v>20</v>
      </c>
      <c r="S108" s="34">
        <v>1</v>
      </c>
      <c r="T108" s="34">
        <v>19</v>
      </c>
      <c r="U108" s="34">
        <v>19</v>
      </c>
      <c r="V108" s="34">
        <v>0</v>
      </c>
      <c r="W108" s="34">
        <v>0</v>
      </c>
      <c r="X108" s="34">
        <v>0</v>
      </c>
      <c r="Y108" s="34">
        <v>0</v>
      </c>
      <c r="Z108" s="4"/>
      <c r="AA108" s="35">
        <v>34</v>
      </c>
      <c r="AB108" s="16" t="s">
        <v>373</v>
      </c>
      <c r="AC108" s="35">
        <v>60</v>
      </c>
      <c r="AD108" s="16" t="s">
        <v>554</v>
      </c>
      <c r="AE108" s="35">
        <v>9</v>
      </c>
      <c r="AF108" s="16" t="s">
        <v>712</v>
      </c>
      <c r="AG108" s="35">
        <v>67</v>
      </c>
      <c r="AH108" s="16" t="s">
        <v>863</v>
      </c>
      <c r="AI108" s="35">
        <v>653</v>
      </c>
      <c r="AJ108" s="28" t="s">
        <v>1049</v>
      </c>
    </row>
    <row r="109" spans="1:36">
      <c r="A109">
        <v>5123</v>
      </c>
      <c r="B109" s="34" t="str">
        <f>VLOOKUP(A109,УИК!A:C,2,FALSE)</f>
        <v>Казахстан</v>
      </c>
      <c r="C109" s="34" t="str">
        <f>VLOOKUP(A109,УИК!A:C,3,FALSE)</f>
        <v>г. Атырау</v>
      </c>
      <c r="D109" s="30">
        <f t="shared" si="4"/>
        <v>158</v>
      </c>
      <c r="E109" s="30">
        <f t="shared" si="5"/>
        <v>158</v>
      </c>
      <c r="F109" s="37">
        <f t="shared" si="6"/>
        <v>0.60126582278481011</v>
      </c>
      <c r="G109" s="34">
        <v>158</v>
      </c>
      <c r="H109" s="34">
        <v>1000</v>
      </c>
      <c r="I109" s="34">
        <v>0</v>
      </c>
      <c r="J109" s="30">
        <f t="shared" si="7"/>
        <v>0</v>
      </c>
      <c r="K109" s="34">
        <v>156</v>
      </c>
      <c r="L109" s="34">
        <v>2</v>
      </c>
      <c r="M109" s="34">
        <v>842</v>
      </c>
      <c r="N109" s="30">
        <v>2</v>
      </c>
      <c r="O109" s="34">
        <v>156</v>
      </c>
      <c r="P109" s="34">
        <v>1</v>
      </c>
      <c r="Q109" s="34">
        <v>157</v>
      </c>
      <c r="R109" s="34">
        <v>20</v>
      </c>
      <c r="S109" s="34">
        <v>0</v>
      </c>
      <c r="T109" s="34">
        <v>9</v>
      </c>
      <c r="U109" s="34">
        <v>20</v>
      </c>
      <c r="V109" s="34">
        <v>0</v>
      </c>
      <c r="W109" s="34">
        <v>0</v>
      </c>
      <c r="X109" s="34">
        <v>0</v>
      </c>
      <c r="Y109" s="34">
        <v>0</v>
      </c>
      <c r="Z109" s="4"/>
      <c r="AA109" s="35">
        <v>10</v>
      </c>
      <c r="AB109" s="16" t="s">
        <v>374</v>
      </c>
      <c r="AC109" s="35">
        <v>24</v>
      </c>
      <c r="AD109" s="16" t="s">
        <v>555</v>
      </c>
      <c r="AE109" s="35">
        <v>3</v>
      </c>
      <c r="AF109" s="16" t="s">
        <v>713</v>
      </c>
      <c r="AG109" s="35">
        <v>25</v>
      </c>
      <c r="AH109" s="16" t="s">
        <v>864</v>
      </c>
      <c r="AI109" s="35">
        <v>95</v>
      </c>
      <c r="AJ109" s="28" t="s">
        <v>1050</v>
      </c>
    </row>
    <row r="110" spans="1:36">
      <c r="A110">
        <v>5124</v>
      </c>
      <c r="B110" s="34" t="str">
        <f>VLOOKUP(A110,УИК!A:C,2,FALSE)</f>
        <v>Казахстан</v>
      </c>
      <c r="C110" s="34" t="str">
        <f>VLOOKUP(A110,УИК!A:C,3,FALSE)</f>
        <v>г. Балхаш-9 (Минобороны России)</v>
      </c>
      <c r="D110" s="30">
        <f t="shared" si="4"/>
        <v>647</v>
      </c>
      <c r="E110" s="30">
        <f t="shared" si="5"/>
        <v>647</v>
      </c>
      <c r="F110" s="37">
        <f t="shared" si="6"/>
        <v>0.88717156105100459</v>
      </c>
      <c r="G110" s="34">
        <v>647</v>
      </c>
      <c r="H110" s="34">
        <v>3000</v>
      </c>
      <c r="I110" s="34">
        <v>0</v>
      </c>
      <c r="J110" s="30">
        <f t="shared" si="7"/>
        <v>0</v>
      </c>
      <c r="K110" s="34">
        <v>647</v>
      </c>
      <c r="L110" s="34">
        <v>0</v>
      </c>
      <c r="M110" s="34">
        <v>2353</v>
      </c>
      <c r="N110" s="30">
        <v>0</v>
      </c>
      <c r="O110" s="34">
        <v>647</v>
      </c>
      <c r="P110" s="34">
        <v>0</v>
      </c>
      <c r="Q110" s="34">
        <v>647</v>
      </c>
      <c r="R110" s="34">
        <v>30</v>
      </c>
      <c r="S110" s="34">
        <v>6</v>
      </c>
      <c r="T110" s="34">
        <v>2</v>
      </c>
      <c r="U110" s="34">
        <v>24</v>
      </c>
      <c r="V110" s="34">
        <v>0</v>
      </c>
      <c r="W110" s="34">
        <v>0</v>
      </c>
      <c r="X110" s="34">
        <v>0</v>
      </c>
      <c r="Y110" s="34">
        <v>0</v>
      </c>
      <c r="Z110" s="4"/>
      <c r="AA110" s="35">
        <v>26</v>
      </c>
      <c r="AB110" s="16" t="s">
        <v>375</v>
      </c>
      <c r="AC110" s="35">
        <v>20</v>
      </c>
      <c r="AD110" s="16" t="s">
        <v>556</v>
      </c>
      <c r="AE110" s="35">
        <v>6</v>
      </c>
      <c r="AF110" s="16" t="s">
        <v>450</v>
      </c>
      <c r="AG110" s="35">
        <v>21</v>
      </c>
      <c r="AH110" s="16" t="s">
        <v>432</v>
      </c>
      <c r="AI110" s="35">
        <v>574</v>
      </c>
      <c r="AJ110" s="28" t="s">
        <v>1051</v>
      </c>
    </row>
    <row r="111" spans="1:36">
      <c r="A111">
        <v>5125</v>
      </c>
      <c r="B111" s="34" t="str">
        <f>VLOOKUP(A111,УИК!A:C,2,FALSE)</f>
        <v>Казахстан</v>
      </c>
      <c r="C111" s="34" t="str">
        <f>VLOOKUP(A111,УИК!A:C,3,FALSE)</f>
        <v>г. Приозерск-1 (Минобороны России)</v>
      </c>
      <c r="D111" s="30">
        <f t="shared" si="4"/>
        <v>1460</v>
      </c>
      <c r="E111" s="30">
        <f t="shared" si="5"/>
        <v>1457</v>
      </c>
      <c r="F111" s="37">
        <f t="shared" si="6"/>
        <v>0.60329444063143445</v>
      </c>
      <c r="G111" s="34">
        <v>1522</v>
      </c>
      <c r="H111" s="34">
        <v>3000</v>
      </c>
      <c r="I111" s="34">
        <v>0</v>
      </c>
      <c r="J111" s="30">
        <f t="shared" si="7"/>
        <v>0</v>
      </c>
      <c r="K111" s="34">
        <v>1352</v>
      </c>
      <c r="L111" s="34">
        <v>108</v>
      </c>
      <c r="M111" s="34">
        <v>1540</v>
      </c>
      <c r="N111" s="30">
        <v>108</v>
      </c>
      <c r="O111" s="34">
        <v>1349</v>
      </c>
      <c r="P111" s="34">
        <v>14</v>
      </c>
      <c r="Q111" s="34">
        <v>1443</v>
      </c>
      <c r="R111" s="34">
        <v>30</v>
      </c>
      <c r="S111" s="34">
        <v>16</v>
      </c>
      <c r="T111" s="34">
        <v>6</v>
      </c>
      <c r="U111" s="34">
        <v>14</v>
      </c>
      <c r="V111" s="34">
        <v>0</v>
      </c>
      <c r="W111" s="34">
        <v>0</v>
      </c>
      <c r="X111" s="34">
        <v>0</v>
      </c>
      <c r="Y111" s="34">
        <v>0</v>
      </c>
      <c r="Z111" s="4"/>
      <c r="AA111" s="35">
        <v>167</v>
      </c>
      <c r="AB111" s="16" t="s">
        <v>376</v>
      </c>
      <c r="AC111" s="35">
        <v>267</v>
      </c>
      <c r="AD111" s="16" t="s">
        <v>557</v>
      </c>
      <c r="AE111" s="35">
        <v>37</v>
      </c>
      <c r="AF111" s="16" t="s">
        <v>659</v>
      </c>
      <c r="AG111" s="35">
        <v>93</v>
      </c>
      <c r="AH111" s="16" t="s">
        <v>339</v>
      </c>
      <c r="AI111" s="35">
        <v>879</v>
      </c>
      <c r="AJ111" s="28" t="s">
        <v>1052</v>
      </c>
    </row>
    <row r="112" spans="1:36">
      <c r="A112">
        <v>5126</v>
      </c>
      <c r="B112" s="34" t="str">
        <f>VLOOKUP(A112,УИК!A:C,2,FALSE)</f>
        <v>Канада</v>
      </c>
      <c r="C112" s="34" t="str">
        <f>VLOOKUP(A112,УИК!A:C,3,FALSE)</f>
        <v>Посольство в Оттаве</v>
      </c>
      <c r="D112" s="30">
        <f t="shared" si="4"/>
        <v>389</v>
      </c>
      <c r="E112" s="30">
        <f t="shared" si="5"/>
        <v>388</v>
      </c>
      <c r="F112" s="37">
        <f t="shared" si="6"/>
        <v>0.42525773195876287</v>
      </c>
      <c r="G112" s="34">
        <v>389</v>
      </c>
      <c r="H112" s="34">
        <v>2000</v>
      </c>
      <c r="I112" s="34">
        <v>0</v>
      </c>
      <c r="J112" s="30">
        <f t="shared" si="7"/>
        <v>0</v>
      </c>
      <c r="K112" s="34">
        <v>379</v>
      </c>
      <c r="L112" s="34">
        <v>10</v>
      </c>
      <c r="M112" s="34">
        <v>1611</v>
      </c>
      <c r="N112" s="30">
        <v>10</v>
      </c>
      <c r="O112" s="34">
        <v>378</v>
      </c>
      <c r="P112" s="34">
        <v>8</v>
      </c>
      <c r="Q112" s="34">
        <v>380</v>
      </c>
      <c r="R112" s="34">
        <v>10</v>
      </c>
      <c r="S112" s="34">
        <v>0</v>
      </c>
      <c r="T112" s="34">
        <v>0</v>
      </c>
      <c r="U112" s="34">
        <v>10</v>
      </c>
      <c r="V112" s="34">
        <v>0</v>
      </c>
      <c r="W112" s="34">
        <v>0</v>
      </c>
      <c r="X112" s="34">
        <v>0</v>
      </c>
      <c r="Y112" s="34">
        <v>0</v>
      </c>
      <c r="Z112" s="4"/>
      <c r="AA112" s="35">
        <v>11</v>
      </c>
      <c r="AB112" s="16" t="s">
        <v>377</v>
      </c>
      <c r="AC112" s="35">
        <v>55</v>
      </c>
      <c r="AD112" s="16" t="s">
        <v>558</v>
      </c>
      <c r="AE112" s="35">
        <v>17</v>
      </c>
      <c r="AF112" s="16" t="s">
        <v>714</v>
      </c>
      <c r="AG112" s="35">
        <v>132</v>
      </c>
      <c r="AH112" s="16" t="s">
        <v>865</v>
      </c>
      <c r="AI112" s="35">
        <v>165</v>
      </c>
      <c r="AJ112" s="28" t="s">
        <v>1053</v>
      </c>
    </row>
    <row r="113" spans="1:36">
      <c r="A113">
        <v>5127</v>
      </c>
      <c r="B113" s="34" t="str">
        <f>VLOOKUP(A113,УИК!A:C,2,FALSE)</f>
        <v>Канада</v>
      </c>
      <c r="C113" s="34" t="str">
        <f>VLOOKUP(A113,УИК!A:C,3,FALSE)</f>
        <v>Генеральное консульство в Монреале</v>
      </c>
      <c r="D113" s="30">
        <f t="shared" si="4"/>
        <v>610</v>
      </c>
      <c r="E113" s="30">
        <f t="shared" si="5"/>
        <v>610</v>
      </c>
      <c r="F113" s="37">
        <f t="shared" si="6"/>
        <v>0.35409836065573769</v>
      </c>
      <c r="G113" s="34">
        <v>610</v>
      </c>
      <c r="H113" s="34">
        <v>2500</v>
      </c>
      <c r="I113" s="34">
        <v>0</v>
      </c>
      <c r="J113" s="30">
        <f t="shared" si="7"/>
        <v>0</v>
      </c>
      <c r="K113" s="34">
        <v>610</v>
      </c>
      <c r="L113" s="34">
        <v>0</v>
      </c>
      <c r="M113" s="34">
        <v>1890</v>
      </c>
      <c r="N113" s="30">
        <v>0</v>
      </c>
      <c r="O113" s="34">
        <v>610</v>
      </c>
      <c r="P113" s="34">
        <v>9</v>
      </c>
      <c r="Q113" s="34">
        <v>601</v>
      </c>
      <c r="R113" s="34">
        <v>10</v>
      </c>
      <c r="S113" s="34">
        <v>0</v>
      </c>
      <c r="T113" s="34">
        <v>3</v>
      </c>
      <c r="U113" s="34">
        <v>10</v>
      </c>
      <c r="V113" s="34">
        <v>0</v>
      </c>
      <c r="W113" s="34">
        <v>0</v>
      </c>
      <c r="X113" s="34">
        <v>0</v>
      </c>
      <c r="Y113" s="34">
        <v>0</v>
      </c>
      <c r="Z113" s="4"/>
      <c r="AA113" s="35">
        <v>27</v>
      </c>
      <c r="AB113" s="16" t="s">
        <v>378</v>
      </c>
      <c r="AC113" s="35">
        <v>68</v>
      </c>
      <c r="AD113" s="16" t="s">
        <v>559</v>
      </c>
      <c r="AE113" s="35">
        <v>30</v>
      </c>
      <c r="AF113" s="16" t="s">
        <v>715</v>
      </c>
      <c r="AG113" s="35">
        <v>260</v>
      </c>
      <c r="AH113" s="16" t="s">
        <v>866</v>
      </c>
      <c r="AI113" s="35">
        <v>216</v>
      </c>
      <c r="AJ113" s="28" t="s">
        <v>1054</v>
      </c>
    </row>
    <row r="114" spans="1:36">
      <c r="A114">
        <v>5128</v>
      </c>
      <c r="B114" s="34" t="str">
        <f>VLOOKUP(A114,УИК!A:C,2,FALSE)</f>
        <v>Камбоджа</v>
      </c>
      <c r="C114" s="34" t="str">
        <f>VLOOKUP(A114,УИК!A:C,3,FALSE)</f>
        <v>Посольство в Пномпене</v>
      </c>
      <c r="D114" s="30">
        <f t="shared" si="4"/>
        <v>188</v>
      </c>
      <c r="E114" s="30">
        <f t="shared" si="5"/>
        <v>188</v>
      </c>
      <c r="F114" s="37">
        <f t="shared" si="6"/>
        <v>0.45744680851063829</v>
      </c>
      <c r="G114" s="34">
        <v>188</v>
      </c>
      <c r="H114" s="34">
        <v>250</v>
      </c>
      <c r="I114" s="34">
        <v>18</v>
      </c>
      <c r="J114" s="30">
        <f t="shared" si="7"/>
        <v>1</v>
      </c>
      <c r="K114" s="34">
        <v>170</v>
      </c>
      <c r="L114" s="34">
        <v>0</v>
      </c>
      <c r="M114" s="34">
        <v>62</v>
      </c>
      <c r="N114" s="30">
        <v>18</v>
      </c>
      <c r="O114" s="34">
        <v>170</v>
      </c>
      <c r="P114" s="34">
        <v>4</v>
      </c>
      <c r="Q114" s="34">
        <v>184</v>
      </c>
      <c r="R114" s="34">
        <v>3</v>
      </c>
      <c r="S114" s="34">
        <v>0</v>
      </c>
      <c r="T114" s="34">
        <v>17</v>
      </c>
      <c r="U114" s="34">
        <v>3</v>
      </c>
      <c r="V114" s="34">
        <v>0</v>
      </c>
      <c r="W114" s="34">
        <v>0</v>
      </c>
      <c r="X114" s="34">
        <v>0</v>
      </c>
      <c r="Y114" s="34">
        <v>0</v>
      </c>
      <c r="Z114" s="4"/>
      <c r="AA114" s="35">
        <v>7</v>
      </c>
      <c r="AB114" s="16" t="s">
        <v>379</v>
      </c>
      <c r="AC114" s="35">
        <v>28</v>
      </c>
      <c r="AD114" s="16" t="s">
        <v>508</v>
      </c>
      <c r="AE114" s="35">
        <v>6</v>
      </c>
      <c r="AF114" s="16" t="s">
        <v>716</v>
      </c>
      <c r="AG114" s="35">
        <v>57</v>
      </c>
      <c r="AH114" s="16" t="s">
        <v>867</v>
      </c>
      <c r="AI114" s="35">
        <v>86</v>
      </c>
      <c r="AJ114" s="28" t="s">
        <v>1055</v>
      </c>
    </row>
    <row r="115" spans="1:36">
      <c r="A115">
        <v>5129</v>
      </c>
      <c r="B115" s="34" t="str">
        <f>VLOOKUP(A115,УИК!A:C,2,FALSE)</f>
        <v>Республика Камерун и Республика Экваториальная Гвинея</v>
      </c>
      <c r="C115" s="34" t="str">
        <f>VLOOKUP(A115,УИК!A:C,3,FALSE)</f>
        <v>Посольство в Яунде</v>
      </c>
      <c r="D115" s="30">
        <f t="shared" si="4"/>
        <v>39</v>
      </c>
      <c r="E115" s="30">
        <f t="shared" si="5"/>
        <v>39</v>
      </c>
      <c r="F115" s="37">
        <f t="shared" si="6"/>
        <v>0.69230769230769229</v>
      </c>
      <c r="G115" s="34">
        <v>64</v>
      </c>
      <c r="H115" s="34">
        <v>100</v>
      </c>
      <c r="I115" s="34">
        <v>0</v>
      </c>
      <c r="J115" s="30">
        <f t="shared" si="7"/>
        <v>0</v>
      </c>
      <c r="K115" s="34">
        <v>39</v>
      </c>
      <c r="L115" s="34">
        <v>0</v>
      </c>
      <c r="M115" s="34">
        <v>61</v>
      </c>
      <c r="N115" s="30">
        <v>0</v>
      </c>
      <c r="O115" s="34">
        <v>39</v>
      </c>
      <c r="P115" s="34">
        <v>1</v>
      </c>
      <c r="Q115" s="34">
        <v>38</v>
      </c>
      <c r="R115" s="34">
        <v>5</v>
      </c>
      <c r="S115" s="34">
        <v>0</v>
      </c>
      <c r="T115" s="34">
        <v>0</v>
      </c>
      <c r="U115" s="34">
        <v>5</v>
      </c>
      <c r="V115" s="34">
        <v>0</v>
      </c>
      <c r="W115" s="34">
        <v>0</v>
      </c>
      <c r="X115" s="34">
        <v>0</v>
      </c>
      <c r="Y115" s="34">
        <v>0</v>
      </c>
      <c r="Z115" s="4"/>
      <c r="AA115" s="35">
        <v>1</v>
      </c>
      <c r="AB115" s="16" t="s">
        <v>380</v>
      </c>
      <c r="AC115" s="35">
        <v>5</v>
      </c>
      <c r="AD115" s="16" t="s">
        <v>560</v>
      </c>
      <c r="AE115" s="35">
        <v>2</v>
      </c>
      <c r="AF115" s="16" t="s">
        <v>687</v>
      </c>
      <c r="AG115" s="35">
        <v>3</v>
      </c>
      <c r="AH115" s="16" t="s">
        <v>330</v>
      </c>
      <c r="AI115" s="35">
        <v>27</v>
      </c>
      <c r="AJ115" s="28" t="s">
        <v>1056</v>
      </c>
    </row>
    <row r="116" spans="1:36">
      <c r="A116">
        <v>5130</v>
      </c>
      <c r="B116" s="34" t="str">
        <f>VLOOKUP(A116,УИК!A:C,2,FALSE)</f>
        <v>Республика Камерун и Республика Экваториальная Гвинея</v>
      </c>
      <c r="C116" s="34" t="str">
        <f>VLOOKUP(A116,УИК!A:C,3,FALSE)</f>
        <v>г. Дуала</v>
      </c>
      <c r="D116" s="30">
        <f t="shared" si="4"/>
        <v>27</v>
      </c>
      <c r="E116" s="30">
        <f t="shared" si="5"/>
        <v>27</v>
      </c>
      <c r="F116" s="37">
        <f t="shared" si="6"/>
        <v>0.77777777777777779</v>
      </c>
      <c r="G116" s="34">
        <v>35</v>
      </c>
      <c r="H116" s="34">
        <v>50</v>
      </c>
      <c r="I116" s="34">
        <v>0</v>
      </c>
      <c r="J116" s="30">
        <f t="shared" si="7"/>
        <v>0</v>
      </c>
      <c r="K116" s="34">
        <v>27</v>
      </c>
      <c r="L116" s="34">
        <v>0</v>
      </c>
      <c r="M116" s="34">
        <v>23</v>
      </c>
      <c r="N116" s="30">
        <v>0</v>
      </c>
      <c r="O116" s="34">
        <v>27</v>
      </c>
      <c r="P116" s="34">
        <v>1</v>
      </c>
      <c r="Q116" s="34">
        <v>26</v>
      </c>
      <c r="R116" s="34">
        <v>5</v>
      </c>
      <c r="S116" s="34">
        <v>0</v>
      </c>
      <c r="T116" s="34">
        <v>0</v>
      </c>
      <c r="U116" s="34">
        <v>5</v>
      </c>
      <c r="V116" s="34">
        <v>0</v>
      </c>
      <c r="W116" s="34">
        <v>0</v>
      </c>
      <c r="X116" s="34">
        <v>0</v>
      </c>
      <c r="Y116" s="34">
        <v>0</v>
      </c>
      <c r="Z116" s="4"/>
      <c r="AA116" s="35">
        <v>1</v>
      </c>
      <c r="AB116" s="16" t="s">
        <v>381</v>
      </c>
      <c r="AC116" s="35">
        <v>1</v>
      </c>
      <c r="AD116" s="16" t="s">
        <v>381</v>
      </c>
      <c r="AE116" s="35">
        <v>1</v>
      </c>
      <c r="AF116" s="16" t="s">
        <v>381</v>
      </c>
      <c r="AG116" s="35">
        <v>2</v>
      </c>
      <c r="AH116" s="16" t="s">
        <v>552</v>
      </c>
      <c r="AI116" s="35">
        <v>21</v>
      </c>
      <c r="AJ116" s="28" t="s">
        <v>1057</v>
      </c>
    </row>
    <row r="117" spans="1:36">
      <c r="A117">
        <v>5131</v>
      </c>
      <c r="B117" s="34" t="str">
        <f>VLOOKUP(A117,УИК!A:C,2,FALSE)</f>
        <v>Республика Камерун и Республика Экваториальная Гвинея</v>
      </c>
      <c r="C117" s="34" t="str">
        <f>VLOOKUP(A117,УИК!A:C,3,FALSE)</f>
        <v>Республика Экваториальная Гвинея, г. Бата</v>
      </c>
      <c r="D117" s="30">
        <f t="shared" si="4"/>
        <v>80</v>
      </c>
      <c r="E117" s="30">
        <f t="shared" si="5"/>
        <v>80</v>
      </c>
      <c r="F117" s="37">
        <f t="shared" si="6"/>
        <v>0.5625</v>
      </c>
      <c r="G117" s="34">
        <v>103</v>
      </c>
      <c r="H117" s="34">
        <v>100</v>
      </c>
      <c r="I117" s="34">
        <v>0</v>
      </c>
      <c r="J117" s="30">
        <f t="shared" si="7"/>
        <v>0</v>
      </c>
      <c r="K117" s="34">
        <v>80</v>
      </c>
      <c r="L117" s="34">
        <v>0</v>
      </c>
      <c r="M117" s="34">
        <v>20</v>
      </c>
      <c r="N117" s="30">
        <v>0</v>
      </c>
      <c r="O117" s="34">
        <v>80</v>
      </c>
      <c r="P117" s="34">
        <v>0</v>
      </c>
      <c r="Q117" s="34">
        <v>80</v>
      </c>
      <c r="R117" s="34">
        <v>3</v>
      </c>
      <c r="S117" s="34">
        <v>0</v>
      </c>
      <c r="T117" s="34">
        <v>3</v>
      </c>
      <c r="U117" s="34">
        <v>3</v>
      </c>
      <c r="V117" s="34">
        <v>0</v>
      </c>
      <c r="W117" s="34">
        <v>0</v>
      </c>
      <c r="X117" s="34">
        <v>0</v>
      </c>
      <c r="Y117" s="34">
        <v>0</v>
      </c>
      <c r="Z117" s="4"/>
      <c r="AA117" s="35">
        <v>7</v>
      </c>
      <c r="AB117" s="16" t="s">
        <v>382</v>
      </c>
      <c r="AC117" s="35">
        <v>7</v>
      </c>
      <c r="AD117" s="16" t="s">
        <v>382</v>
      </c>
      <c r="AE117" s="35">
        <v>7</v>
      </c>
      <c r="AF117" s="16" t="s">
        <v>382</v>
      </c>
      <c r="AG117" s="35">
        <v>14</v>
      </c>
      <c r="AH117" s="16" t="s">
        <v>467</v>
      </c>
      <c r="AI117" s="35">
        <v>45</v>
      </c>
      <c r="AJ117" s="28" t="s">
        <v>1058</v>
      </c>
    </row>
    <row r="118" spans="1:36">
      <c r="A118">
        <v>5132</v>
      </c>
      <c r="B118" s="34" t="str">
        <f>VLOOKUP(A118,УИК!A:C,2,FALSE)</f>
        <v>Катар</v>
      </c>
      <c r="C118" s="34" t="str">
        <f>VLOOKUP(A118,УИК!A:C,3,FALSE)</f>
        <v>Посольство в Дохе</v>
      </c>
      <c r="D118" s="30">
        <f t="shared" si="4"/>
        <v>134</v>
      </c>
      <c r="E118" s="30">
        <f t="shared" si="5"/>
        <v>134</v>
      </c>
      <c r="F118" s="37">
        <f t="shared" si="6"/>
        <v>0.59701492537313428</v>
      </c>
      <c r="G118" s="34">
        <v>134</v>
      </c>
      <c r="H118" s="34">
        <v>300</v>
      </c>
      <c r="I118" s="34">
        <v>0</v>
      </c>
      <c r="J118" s="30">
        <f t="shared" si="7"/>
        <v>0</v>
      </c>
      <c r="K118" s="34">
        <v>134</v>
      </c>
      <c r="L118" s="34">
        <v>0</v>
      </c>
      <c r="M118" s="34">
        <v>166</v>
      </c>
      <c r="N118" s="30">
        <v>0</v>
      </c>
      <c r="O118" s="34">
        <v>134</v>
      </c>
      <c r="P118" s="34">
        <v>1</v>
      </c>
      <c r="Q118" s="34">
        <v>133</v>
      </c>
      <c r="R118" s="34">
        <v>5</v>
      </c>
      <c r="S118" s="34">
        <v>0</v>
      </c>
      <c r="T118" s="34">
        <v>0</v>
      </c>
      <c r="U118" s="34">
        <v>5</v>
      </c>
      <c r="V118" s="34">
        <v>0</v>
      </c>
      <c r="W118" s="34">
        <v>0</v>
      </c>
      <c r="X118" s="34">
        <v>0</v>
      </c>
      <c r="Y118" s="34">
        <v>0</v>
      </c>
      <c r="Z118" s="4"/>
      <c r="AA118" s="35">
        <v>1</v>
      </c>
      <c r="AB118" s="16" t="s">
        <v>383</v>
      </c>
      <c r="AC118" s="35">
        <v>12</v>
      </c>
      <c r="AD118" s="16" t="s">
        <v>561</v>
      </c>
      <c r="AE118" s="35">
        <v>10</v>
      </c>
      <c r="AF118" s="16" t="s">
        <v>717</v>
      </c>
      <c r="AG118" s="35">
        <v>30</v>
      </c>
      <c r="AH118" s="16" t="s">
        <v>868</v>
      </c>
      <c r="AI118" s="35">
        <v>80</v>
      </c>
      <c r="AJ118" s="28" t="s">
        <v>1059</v>
      </c>
    </row>
    <row r="119" spans="1:36">
      <c r="A119">
        <v>5133</v>
      </c>
      <c r="B119" s="34" t="str">
        <f>VLOOKUP(A119,УИК!A:C,2,FALSE)</f>
        <v>Кения</v>
      </c>
      <c r="C119" s="34" t="str">
        <f>VLOOKUP(A119,УИК!A:C,3,FALSE)</f>
        <v>Посольство в Найроби</v>
      </c>
      <c r="D119" s="30">
        <f t="shared" si="4"/>
        <v>95</v>
      </c>
      <c r="E119" s="30">
        <f t="shared" si="5"/>
        <v>95</v>
      </c>
      <c r="F119" s="37">
        <f t="shared" si="6"/>
        <v>0.47368421052631576</v>
      </c>
      <c r="G119" s="34">
        <v>163</v>
      </c>
      <c r="H119" s="34">
        <v>170</v>
      </c>
      <c r="I119" s="34">
        <v>0</v>
      </c>
      <c r="J119" s="30">
        <f t="shared" si="7"/>
        <v>0</v>
      </c>
      <c r="K119" s="34">
        <v>95</v>
      </c>
      <c r="L119" s="34">
        <v>0</v>
      </c>
      <c r="M119" s="34">
        <v>75</v>
      </c>
      <c r="N119" s="30">
        <v>0</v>
      </c>
      <c r="O119" s="34">
        <v>95</v>
      </c>
      <c r="P119" s="34">
        <v>2</v>
      </c>
      <c r="Q119" s="34">
        <v>93</v>
      </c>
      <c r="R119" s="34">
        <v>5</v>
      </c>
      <c r="S119" s="34">
        <v>0</v>
      </c>
      <c r="T119" s="34">
        <v>0</v>
      </c>
      <c r="U119" s="34">
        <v>5</v>
      </c>
      <c r="V119" s="34">
        <v>0</v>
      </c>
      <c r="W119" s="34">
        <v>0</v>
      </c>
      <c r="X119" s="34">
        <v>0</v>
      </c>
      <c r="Y119" s="34">
        <v>0</v>
      </c>
      <c r="Z119" s="4"/>
      <c r="AA119" s="35">
        <v>5</v>
      </c>
      <c r="AB119" s="16" t="s">
        <v>384</v>
      </c>
      <c r="AC119" s="35">
        <v>9</v>
      </c>
      <c r="AD119" s="16" t="s">
        <v>562</v>
      </c>
      <c r="AE119" s="35">
        <v>4</v>
      </c>
      <c r="AF119" s="16" t="s">
        <v>718</v>
      </c>
      <c r="AG119" s="35">
        <v>30</v>
      </c>
      <c r="AH119" s="16" t="s">
        <v>869</v>
      </c>
      <c r="AI119" s="35">
        <v>45</v>
      </c>
      <c r="AJ119" s="28" t="s">
        <v>1060</v>
      </c>
    </row>
    <row r="120" spans="1:36">
      <c r="A120">
        <v>5134</v>
      </c>
      <c r="B120" s="34" t="str">
        <f>VLOOKUP(A120,УИК!A:C,2,FALSE)</f>
        <v>Кипр</v>
      </c>
      <c r="C120" s="34" t="str">
        <f>VLOOKUP(A120,УИК!A:C,3,FALSE)</f>
        <v>Посольство в Никосии</v>
      </c>
      <c r="D120" s="30">
        <f t="shared" si="4"/>
        <v>3627</v>
      </c>
      <c r="E120" s="30">
        <f t="shared" si="5"/>
        <v>3624</v>
      </c>
      <c r="F120" s="37">
        <f t="shared" si="6"/>
        <v>0.56788079470198671</v>
      </c>
      <c r="G120" s="34">
        <v>3627</v>
      </c>
      <c r="H120" s="34">
        <v>3800</v>
      </c>
      <c r="I120" s="34">
        <v>0</v>
      </c>
      <c r="J120" s="30">
        <f t="shared" si="7"/>
        <v>0</v>
      </c>
      <c r="K120" s="34">
        <v>3626</v>
      </c>
      <c r="L120" s="34">
        <v>1</v>
      </c>
      <c r="M120" s="34">
        <v>173</v>
      </c>
      <c r="N120" s="30">
        <v>1</v>
      </c>
      <c r="O120" s="34">
        <v>3623</v>
      </c>
      <c r="P120" s="34">
        <v>54</v>
      </c>
      <c r="Q120" s="34">
        <v>3570</v>
      </c>
      <c r="R120" s="34">
        <v>10</v>
      </c>
      <c r="S120" s="34">
        <v>0</v>
      </c>
      <c r="T120" s="34">
        <v>96</v>
      </c>
      <c r="U120" s="34">
        <v>10</v>
      </c>
      <c r="V120" s="34">
        <v>0</v>
      </c>
      <c r="W120" s="34">
        <v>0</v>
      </c>
      <c r="X120" s="34">
        <v>0</v>
      </c>
      <c r="Y120" s="34">
        <v>0</v>
      </c>
      <c r="Z120" s="4"/>
      <c r="AA120" s="35">
        <v>78</v>
      </c>
      <c r="AB120" s="16" t="s">
        <v>385</v>
      </c>
      <c r="AC120" s="35">
        <v>431</v>
      </c>
      <c r="AD120" s="16" t="s">
        <v>563</v>
      </c>
      <c r="AE120" s="35">
        <v>84</v>
      </c>
      <c r="AF120" s="16" t="s">
        <v>719</v>
      </c>
      <c r="AG120" s="35">
        <v>919</v>
      </c>
      <c r="AH120" s="16" t="s">
        <v>870</v>
      </c>
      <c r="AI120" s="35">
        <v>2058</v>
      </c>
      <c r="AJ120" s="28" t="s">
        <v>1061</v>
      </c>
    </row>
    <row r="121" spans="1:36">
      <c r="A121">
        <v>5135</v>
      </c>
      <c r="B121" s="34" t="str">
        <f>VLOOKUP(A121,УИК!A:C,2,FALSE)</f>
        <v>Киргизия</v>
      </c>
      <c r="C121" s="34" t="str">
        <f>VLOOKUP(A121,УИК!A:C,3,FALSE)</f>
        <v>Посольство в Бишкеке</v>
      </c>
      <c r="D121" s="30">
        <f t="shared" si="4"/>
        <v>8131</v>
      </c>
      <c r="E121" s="30">
        <f t="shared" si="5"/>
        <v>8131</v>
      </c>
      <c r="F121" s="37">
        <f t="shared" si="6"/>
        <v>0.90087320132824988</v>
      </c>
      <c r="G121" s="34">
        <v>8131</v>
      </c>
      <c r="H121" s="34">
        <v>12000</v>
      </c>
      <c r="I121" s="34">
        <v>1511</v>
      </c>
      <c r="J121" s="30">
        <f t="shared" si="7"/>
        <v>1</v>
      </c>
      <c r="K121" s="34">
        <v>6588</v>
      </c>
      <c r="L121" s="34">
        <v>32</v>
      </c>
      <c r="M121" s="34">
        <v>3869</v>
      </c>
      <c r="N121" s="30">
        <v>1543</v>
      </c>
      <c r="O121" s="34">
        <v>6588</v>
      </c>
      <c r="P121" s="34">
        <v>58</v>
      </c>
      <c r="Q121" s="34">
        <v>8073</v>
      </c>
      <c r="R121" s="34">
        <v>35</v>
      </c>
      <c r="S121" s="34">
        <v>4</v>
      </c>
      <c r="T121" s="34">
        <v>61</v>
      </c>
      <c r="U121" s="34">
        <v>31</v>
      </c>
      <c r="V121" s="34">
        <v>0</v>
      </c>
      <c r="W121" s="34">
        <v>0</v>
      </c>
      <c r="X121" s="34">
        <v>0</v>
      </c>
      <c r="Y121" s="34">
        <v>0</v>
      </c>
      <c r="Z121" s="4"/>
      <c r="AA121" s="35">
        <v>127</v>
      </c>
      <c r="AB121" s="16" t="s">
        <v>341</v>
      </c>
      <c r="AC121" s="35">
        <v>355</v>
      </c>
      <c r="AD121" s="16" t="s">
        <v>564</v>
      </c>
      <c r="AE121" s="35">
        <v>43</v>
      </c>
      <c r="AF121" s="16" t="s">
        <v>720</v>
      </c>
      <c r="AG121" s="35">
        <v>223</v>
      </c>
      <c r="AH121" s="16" t="s">
        <v>871</v>
      </c>
      <c r="AI121" s="35">
        <v>7325</v>
      </c>
      <c r="AJ121" s="28" t="s">
        <v>1062</v>
      </c>
    </row>
    <row r="122" spans="1:36">
      <c r="A122">
        <v>5136</v>
      </c>
      <c r="B122" s="34" t="str">
        <f>VLOOKUP(A122,УИК!A:C,2,FALSE)</f>
        <v>Киргизия</v>
      </c>
      <c r="C122" s="34" t="str">
        <f>VLOOKUP(A122,УИК!A:C,3,FALSE)</f>
        <v xml:space="preserve">Генеральное консульство в Оше </v>
      </c>
      <c r="D122" s="30">
        <f t="shared" si="4"/>
        <v>2301</v>
      </c>
      <c r="E122" s="30">
        <f t="shared" si="5"/>
        <v>2301</v>
      </c>
      <c r="F122" s="37">
        <f t="shared" si="6"/>
        <v>0.95219469795740985</v>
      </c>
      <c r="G122" s="34">
        <v>2301</v>
      </c>
      <c r="H122" s="34">
        <v>2400</v>
      </c>
      <c r="I122" s="34">
        <v>1598</v>
      </c>
      <c r="J122" s="30">
        <f t="shared" si="7"/>
        <v>1</v>
      </c>
      <c r="K122" s="34">
        <v>703</v>
      </c>
      <c r="L122" s="34">
        <v>0</v>
      </c>
      <c r="M122" s="34">
        <v>99</v>
      </c>
      <c r="N122" s="30">
        <v>1598</v>
      </c>
      <c r="O122" s="34">
        <v>703</v>
      </c>
      <c r="P122" s="34">
        <v>16</v>
      </c>
      <c r="Q122" s="34">
        <v>2285</v>
      </c>
      <c r="R122" s="34">
        <v>10</v>
      </c>
      <c r="S122" s="34">
        <v>0</v>
      </c>
      <c r="T122" s="34">
        <v>4</v>
      </c>
      <c r="U122" s="34">
        <v>10</v>
      </c>
      <c r="V122" s="34">
        <v>0</v>
      </c>
      <c r="W122" s="34">
        <v>0</v>
      </c>
      <c r="X122" s="34">
        <v>0</v>
      </c>
      <c r="Y122" s="34">
        <v>0</v>
      </c>
      <c r="Z122" s="4"/>
      <c r="AA122" s="35">
        <v>16</v>
      </c>
      <c r="AB122" s="16" t="s">
        <v>386</v>
      </c>
      <c r="AC122" s="35">
        <v>47</v>
      </c>
      <c r="AD122" s="16" t="s">
        <v>284</v>
      </c>
      <c r="AE122" s="35">
        <v>3</v>
      </c>
      <c r="AF122" s="16" t="s">
        <v>721</v>
      </c>
      <c r="AG122" s="35">
        <v>28</v>
      </c>
      <c r="AH122" s="16" t="s">
        <v>872</v>
      </c>
      <c r="AI122" s="35">
        <v>2191</v>
      </c>
      <c r="AJ122" s="28" t="s">
        <v>1063</v>
      </c>
    </row>
    <row r="123" spans="1:36">
      <c r="A123">
        <v>5137</v>
      </c>
      <c r="B123" s="34" t="str">
        <f>VLOOKUP(A123,УИК!A:C,2,FALSE)</f>
        <v>КНДР</v>
      </c>
      <c r="C123" s="34" t="str">
        <f>VLOOKUP(A123,УИК!A:C,3,FALSE)</f>
        <v>Посольство в Пхеньяне</v>
      </c>
      <c r="D123" s="30">
        <f t="shared" si="4"/>
        <v>103</v>
      </c>
      <c r="E123" s="30">
        <f t="shared" si="5"/>
        <v>103</v>
      </c>
      <c r="F123" s="37">
        <f t="shared" si="6"/>
        <v>0.60194174757281549</v>
      </c>
      <c r="G123" s="34">
        <v>113</v>
      </c>
      <c r="H123" s="34">
        <v>150</v>
      </c>
      <c r="I123" s="34">
        <v>0</v>
      </c>
      <c r="J123" s="30">
        <f t="shared" si="7"/>
        <v>0</v>
      </c>
      <c r="K123" s="34">
        <v>103</v>
      </c>
      <c r="L123" s="34">
        <v>0</v>
      </c>
      <c r="M123" s="34">
        <v>47</v>
      </c>
      <c r="N123" s="30">
        <v>0</v>
      </c>
      <c r="O123" s="34">
        <v>103</v>
      </c>
      <c r="P123" s="34">
        <v>0</v>
      </c>
      <c r="Q123" s="34">
        <v>103</v>
      </c>
      <c r="R123" s="34">
        <v>5</v>
      </c>
      <c r="S123" s="34">
        <v>0</v>
      </c>
      <c r="T123" s="34">
        <v>0</v>
      </c>
      <c r="U123" s="34">
        <v>5</v>
      </c>
      <c r="V123" s="34">
        <v>0</v>
      </c>
      <c r="W123" s="34">
        <v>0</v>
      </c>
      <c r="X123" s="34">
        <v>0</v>
      </c>
      <c r="Y123" s="34">
        <v>0</v>
      </c>
      <c r="Z123" s="4"/>
      <c r="AA123" s="35">
        <v>9</v>
      </c>
      <c r="AB123" s="16" t="s">
        <v>387</v>
      </c>
      <c r="AC123" s="35">
        <v>16</v>
      </c>
      <c r="AD123" s="16" t="s">
        <v>565</v>
      </c>
      <c r="AE123" s="35">
        <v>4</v>
      </c>
      <c r="AF123" s="16" t="s">
        <v>311</v>
      </c>
      <c r="AG123" s="35">
        <v>12</v>
      </c>
      <c r="AH123" s="16" t="s">
        <v>873</v>
      </c>
      <c r="AI123" s="35">
        <v>62</v>
      </c>
      <c r="AJ123" s="28" t="s">
        <v>1064</v>
      </c>
    </row>
    <row r="124" spans="1:36">
      <c r="A124">
        <v>5138</v>
      </c>
      <c r="B124" s="34" t="str">
        <f>VLOOKUP(A124,УИК!A:C,2,FALSE)</f>
        <v>КНДР</v>
      </c>
      <c r="C124" s="34" t="str">
        <f>VLOOKUP(A124,УИК!A:C,3,FALSE)</f>
        <v>Генеральное консульство в Чондине</v>
      </c>
      <c r="D124" s="30">
        <f t="shared" si="4"/>
        <v>193</v>
      </c>
      <c r="E124" s="30">
        <f t="shared" si="5"/>
        <v>193</v>
      </c>
      <c r="F124" s="37">
        <f t="shared" si="6"/>
        <v>0.48704663212435234</v>
      </c>
      <c r="G124" s="34">
        <v>246</v>
      </c>
      <c r="H124" s="34">
        <v>350</v>
      </c>
      <c r="I124" s="34">
        <v>0</v>
      </c>
      <c r="J124" s="30">
        <f t="shared" si="7"/>
        <v>0</v>
      </c>
      <c r="K124" s="34">
        <v>10</v>
      </c>
      <c r="L124" s="34">
        <v>183</v>
      </c>
      <c r="M124" s="34">
        <v>157</v>
      </c>
      <c r="N124" s="30">
        <v>183</v>
      </c>
      <c r="O124" s="34">
        <v>10</v>
      </c>
      <c r="P124" s="34">
        <v>0</v>
      </c>
      <c r="Q124" s="34">
        <v>193</v>
      </c>
      <c r="R124" s="34">
        <v>5</v>
      </c>
      <c r="S124" s="34">
        <v>0</v>
      </c>
      <c r="T124" s="34">
        <v>0</v>
      </c>
      <c r="U124" s="34">
        <v>5</v>
      </c>
      <c r="V124" s="34">
        <v>0</v>
      </c>
      <c r="W124" s="34">
        <v>0</v>
      </c>
      <c r="X124" s="34">
        <v>0</v>
      </c>
      <c r="Y124" s="34">
        <v>0</v>
      </c>
      <c r="Z124" s="4"/>
      <c r="AA124" s="35">
        <v>35</v>
      </c>
      <c r="AB124" s="16" t="s">
        <v>388</v>
      </c>
      <c r="AC124" s="35">
        <v>38</v>
      </c>
      <c r="AD124" s="16" t="s">
        <v>566</v>
      </c>
      <c r="AE124" s="35">
        <v>16</v>
      </c>
      <c r="AF124" s="16" t="s">
        <v>722</v>
      </c>
      <c r="AG124" s="35">
        <v>10</v>
      </c>
      <c r="AH124" s="16" t="s">
        <v>527</v>
      </c>
      <c r="AI124" s="35">
        <v>94</v>
      </c>
      <c r="AJ124" s="28" t="s">
        <v>1065</v>
      </c>
    </row>
    <row r="125" spans="1:36">
      <c r="A125">
        <v>5139</v>
      </c>
      <c r="B125" s="34" t="str">
        <f>VLOOKUP(A125,УИК!A:C,2,FALSE)</f>
        <v>КНР</v>
      </c>
      <c r="C125" s="34" t="str">
        <f>VLOOKUP(A125,УИК!A:C,3,FALSE)</f>
        <v>Посольство в Пекине</v>
      </c>
      <c r="D125" s="30">
        <f t="shared" si="4"/>
        <v>1471</v>
      </c>
      <c r="E125" s="30">
        <f t="shared" si="5"/>
        <v>1467</v>
      </c>
      <c r="F125" s="37">
        <f t="shared" si="6"/>
        <v>0.46898432174505794</v>
      </c>
      <c r="G125" s="34">
        <v>1491</v>
      </c>
      <c r="H125" s="34">
        <v>3500</v>
      </c>
      <c r="I125" s="34">
        <v>0</v>
      </c>
      <c r="J125" s="30">
        <f t="shared" si="7"/>
        <v>0</v>
      </c>
      <c r="K125" s="34">
        <v>1471</v>
      </c>
      <c r="L125" s="34">
        <v>0</v>
      </c>
      <c r="M125" s="34">
        <v>2029</v>
      </c>
      <c r="N125" s="30">
        <v>0</v>
      </c>
      <c r="O125" s="34">
        <v>1467</v>
      </c>
      <c r="P125" s="34">
        <v>16</v>
      </c>
      <c r="Q125" s="34">
        <v>1451</v>
      </c>
      <c r="R125" s="34">
        <v>7</v>
      </c>
      <c r="S125" s="34">
        <v>0</v>
      </c>
      <c r="T125" s="34">
        <v>118</v>
      </c>
      <c r="U125" s="34">
        <v>7</v>
      </c>
      <c r="V125" s="34">
        <v>0</v>
      </c>
      <c r="W125" s="34">
        <v>0</v>
      </c>
      <c r="X125" s="34">
        <v>0</v>
      </c>
      <c r="Y125" s="34">
        <v>0</v>
      </c>
      <c r="Z125" s="4"/>
      <c r="AA125" s="35">
        <v>61</v>
      </c>
      <c r="AB125" s="16" t="s">
        <v>389</v>
      </c>
      <c r="AC125" s="35">
        <v>225</v>
      </c>
      <c r="AD125" s="16" t="s">
        <v>567</v>
      </c>
      <c r="AE125" s="35">
        <v>66</v>
      </c>
      <c r="AF125" s="16" t="s">
        <v>723</v>
      </c>
      <c r="AG125" s="35">
        <v>411</v>
      </c>
      <c r="AH125" s="16" t="s">
        <v>874</v>
      </c>
      <c r="AI125" s="35">
        <v>688</v>
      </c>
      <c r="AJ125" s="28" t="s">
        <v>1066</v>
      </c>
    </row>
    <row r="126" spans="1:36">
      <c r="A126">
        <v>5140</v>
      </c>
      <c r="B126" s="34" t="str">
        <f>VLOOKUP(A126,УИК!A:C,2,FALSE)</f>
        <v>КНР</v>
      </c>
      <c r="C126" s="34" t="str">
        <f>VLOOKUP(A126,УИК!A:C,3,FALSE)</f>
        <v>Генеральное консульство в Шанхае</v>
      </c>
      <c r="D126" s="30">
        <f t="shared" si="4"/>
        <v>724</v>
      </c>
      <c r="E126" s="30">
        <f t="shared" si="5"/>
        <v>722</v>
      </c>
      <c r="F126" s="37">
        <f t="shared" si="6"/>
        <v>0.40581717451523547</v>
      </c>
      <c r="G126" s="34">
        <v>727</v>
      </c>
      <c r="H126" s="34">
        <v>1200</v>
      </c>
      <c r="I126" s="34">
        <v>85</v>
      </c>
      <c r="J126" s="30">
        <f t="shared" si="7"/>
        <v>1</v>
      </c>
      <c r="K126" s="34">
        <v>639</v>
      </c>
      <c r="L126" s="34">
        <v>0</v>
      </c>
      <c r="M126" s="34">
        <v>476</v>
      </c>
      <c r="N126" s="30">
        <v>83</v>
      </c>
      <c r="O126" s="34">
        <v>639</v>
      </c>
      <c r="P126" s="34">
        <v>5</v>
      </c>
      <c r="Q126" s="34">
        <v>717</v>
      </c>
      <c r="R126" s="34">
        <v>7</v>
      </c>
      <c r="S126" s="34">
        <v>0</v>
      </c>
      <c r="T126" s="34">
        <v>42</v>
      </c>
      <c r="U126" s="34">
        <v>7</v>
      </c>
      <c r="V126" s="34">
        <v>0</v>
      </c>
      <c r="W126" s="34">
        <v>0</v>
      </c>
      <c r="X126" s="34">
        <v>0</v>
      </c>
      <c r="Y126" s="34">
        <v>0</v>
      </c>
      <c r="Z126" s="4"/>
      <c r="AA126" s="35">
        <v>27</v>
      </c>
      <c r="AB126" s="16" t="s">
        <v>390</v>
      </c>
      <c r="AC126" s="35">
        <v>94</v>
      </c>
      <c r="AD126" s="16" t="s">
        <v>568</v>
      </c>
      <c r="AE126" s="35">
        <v>26</v>
      </c>
      <c r="AF126" s="16" t="s">
        <v>724</v>
      </c>
      <c r="AG126" s="35">
        <v>277</v>
      </c>
      <c r="AH126" s="16" t="s">
        <v>875</v>
      </c>
      <c r="AI126" s="35">
        <v>293</v>
      </c>
      <c r="AJ126" s="28" t="s">
        <v>1067</v>
      </c>
    </row>
    <row r="127" spans="1:36">
      <c r="A127">
        <v>5141</v>
      </c>
      <c r="B127" s="34" t="str">
        <f>VLOOKUP(A127,УИК!A:C,2,FALSE)</f>
        <v>КНР</v>
      </c>
      <c r="C127" s="34" t="str">
        <f>VLOOKUP(A127,УИК!A:C,3,FALSE)</f>
        <v>Генеральное консульство в Шэньяне</v>
      </c>
      <c r="D127" s="30">
        <f t="shared" si="4"/>
        <v>111</v>
      </c>
      <c r="E127" s="30">
        <f t="shared" si="5"/>
        <v>111</v>
      </c>
      <c r="F127" s="37">
        <f t="shared" si="6"/>
        <v>0.3783783783783784</v>
      </c>
      <c r="G127" s="34">
        <v>111</v>
      </c>
      <c r="H127" s="34">
        <v>600</v>
      </c>
      <c r="I127" s="34">
        <v>0</v>
      </c>
      <c r="J127" s="30">
        <f t="shared" si="7"/>
        <v>0</v>
      </c>
      <c r="K127" s="34">
        <v>111</v>
      </c>
      <c r="L127" s="34">
        <v>0</v>
      </c>
      <c r="M127" s="34">
        <v>489</v>
      </c>
      <c r="N127" s="30">
        <v>0</v>
      </c>
      <c r="O127" s="34">
        <v>111</v>
      </c>
      <c r="P127" s="34">
        <v>4</v>
      </c>
      <c r="Q127" s="34">
        <v>107</v>
      </c>
      <c r="R127" s="34">
        <v>7</v>
      </c>
      <c r="S127" s="34">
        <v>0</v>
      </c>
      <c r="T127" s="34">
        <v>4</v>
      </c>
      <c r="U127" s="34">
        <v>7</v>
      </c>
      <c r="V127" s="34">
        <v>0</v>
      </c>
      <c r="W127" s="34">
        <v>0</v>
      </c>
      <c r="X127" s="34">
        <v>0</v>
      </c>
      <c r="Y127" s="34">
        <v>0</v>
      </c>
      <c r="Z127" s="4"/>
      <c r="AA127" s="35">
        <v>7</v>
      </c>
      <c r="AB127" s="16" t="s">
        <v>391</v>
      </c>
      <c r="AC127" s="35">
        <v>12</v>
      </c>
      <c r="AD127" s="16" t="s">
        <v>569</v>
      </c>
      <c r="AE127" s="35">
        <v>6</v>
      </c>
      <c r="AF127" s="16" t="s">
        <v>725</v>
      </c>
      <c r="AG127" s="35">
        <v>40</v>
      </c>
      <c r="AH127" s="16" t="s">
        <v>876</v>
      </c>
      <c r="AI127" s="35">
        <v>42</v>
      </c>
      <c r="AJ127" s="28" t="s">
        <v>1068</v>
      </c>
    </row>
    <row r="128" spans="1:36">
      <c r="A128">
        <v>5142</v>
      </c>
      <c r="B128" s="34" t="str">
        <f>VLOOKUP(A128,УИК!A:C,2,FALSE)</f>
        <v>КНР</v>
      </c>
      <c r="C128" s="34" t="str">
        <f>VLOOKUP(A128,УИК!A:C,3,FALSE)</f>
        <v>Генеральное консульство в Гонконге</v>
      </c>
      <c r="D128" s="30">
        <f t="shared" si="4"/>
        <v>314</v>
      </c>
      <c r="E128" s="30">
        <f t="shared" si="5"/>
        <v>314</v>
      </c>
      <c r="F128" s="37">
        <f t="shared" si="6"/>
        <v>0.28025477707006369</v>
      </c>
      <c r="G128" s="34">
        <v>314</v>
      </c>
      <c r="H128" s="34">
        <v>500</v>
      </c>
      <c r="I128" s="34">
        <v>0</v>
      </c>
      <c r="J128" s="30">
        <f t="shared" si="7"/>
        <v>0</v>
      </c>
      <c r="K128" s="34">
        <v>314</v>
      </c>
      <c r="L128" s="34">
        <v>0</v>
      </c>
      <c r="M128" s="34">
        <v>186</v>
      </c>
      <c r="N128" s="30">
        <v>0</v>
      </c>
      <c r="O128" s="34">
        <v>314</v>
      </c>
      <c r="P128" s="34">
        <v>9</v>
      </c>
      <c r="Q128" s="34">
        <v>305</v>
      </c>
      <c r="R128" s="34">
        <v>7</v>
      </c>
      <c r="S128" s="34">
        <v>0</v>
      </c>
      <c r="T128" s="34">
        <v>54</v>
      </c>
      <c r="U128" s="34">
        <v>7</v>
      </c>
      <c r="V128" s="34">
        <v>0</v>
      </c>
      <c r="W128" s="34">
        <v>0</v>
      </c>
      <c r="X128" s="34">
        <v>0</v>
      </c>
      <c r="Y128" s="34">
        <v>0</v>
      </c>
      <c r="Z128" s="4"/>
      <c r="AA128" s="35">
        <v>12</v>
      </c>
      <c r="AB128" s="16" t="s">
        <v>392</v>
      </c>
      <c r="AC128" s="35">
        <v>52</v>
      </c>
      <c r="AD128" s="16" t="s">
        <v>570</v>
      </c>
      <c r="AE128" s="35">
        <v>15</v>
      </c>
      <c r="AF128" s="16" t="s">
        <v>362</v>
      </c>
      <c r="AG128" s="35">
        <v>138</v>
      </c>
      <c r="AH128" s="16" t="s">
        <v>877</v>
      </c>
      <c r="AI128" s="35">
        <v>88</v>
      </c>
      <c r="AJ128" s="28" t="s">
        <v>1069</v>
      </c>
    </row>
    <row r="129" spans="1:36">
      <c r="A129">
        <v>5143</v>
      </c>
      <c r="B129" s="34" t="str">
        <f>VLOOKUP(A129,УИК!A:C,2,FALSE)</f>
        <v>Колумбия</v>
      </c>
      <c r="C129" s="34" t="str">
        <f>VLOOKUP(A129,УИК!A:C,3,FALSE)</f>
        <v>Посольство в Боготе</v>
      </c>
      <c r="D129" s="30">
        <f t="shared" si="4"/>
        <v>177</v>
      </c>
      <c r="E129" s="30">
        <f t="shared" si="5"/>
        <v>176</v>
      </c>
      <c r="F129" s="37">
        <f t="shared" si="6"/>
        <v>0.51136363636363635</v>
      </c>
      <c r="G129" s="34">
        <v>177</v>
      </c>
      <c r="H129" s="34">
        <v>400</v>
      </c>
      <c r="I129" s="34">
        <v>0</v>
      </c>
      <c r="J129" s="30">
        <f t="shared" si="7"/>
        <v>0</v>
      </c>
      <c r="K129" s="34">
        <v>177</v>
      </c>
      <c r="L129" s="34">
        <v>0</v>
      </c>
      <c r="M129" s="34">
        <v>223</v>
      </c>
      <c r="N129" s="30">
        <v>0</v>
      </c>
      <c r="O129" s="34">
        <v>176</v>
      </c>
      <c r="P129" s="34">
        <v>0</v>
      </c>
      <c r="Q129" s="34">
        <v>176</v>
      </c>
      <c r="R129" s="34">
        <v>5</v>
      </c>
      <c r="S129" s="34">
        <v>0</v>
      </c>
      <c r="T129" s="34">
        <v>2</v>
      </c>
      <c r="U129" s="34">
        <v>5</v>
      </c>
      <c r="V129" s="34">
        <v>0</v>
      </c>
      <c r="W129" s="34">
        <v>0</v>
      </c>
      <c r="X129" s="34">
        <v>0</v>
      </c>
      <c r="Y129" s="34">
        <v>0</v>
      </c>
      <c r="Z129" s="4"/>
      <c r="AA129" s="35">
        <v>9</v>
      </c>
      <c r="AB129" s="16" t="s">
        <v>393</v>
      </c>
      <c r="AC129" s="35">
        <v>32</v>
      </c>
      <c r="AD129" s="16" t="s">
        <v>571</v>
      </c>
      <c r="AE129" s="35">
        <v>13</v>
      </c>
      <c r="AF129" s="16" t="s">
        <v>726</v>
      </c>
      <c r="AG129" s="35">
        <v>32</v>
      </c>
      <c r="AH129" s="16" t="s">
        <v>571</v>
      </c>
      <c r="AI129" s="35">
        <v>90</v>
      </c>
      <c r="AJ129" s="28" t="s">
        <v>1070</v>
      </c>
    </row>
    <row r="130" spans="1:36">
      <c r="A130">
        <v>5144</v>
      </c>
      <c r="B130" s="34" t="str">
        <f>VLOOKUP(A130,УИК!A:C,2,FALSE)</f>
        <v>Демократическая Республика Конго</v>
      </c>
      <c r="C130" s="34" t="str">
        <f>VLOOKUP(A130,УИК!A:C,3,FALSE)</f>
        <v>Посольство в Киншасе</v>
      </c>
      <c r="D130" s="30">
        <f t="shared" si="4"/>
        <v>125</v>
      </c>
      <c r="E130" s="30">
        <f t="shared" si="5"/>
        <v>125</v>
      </c>
      <c r="F130" s="37">
        <f t="shared" si="6"/>
        <v>0.64</v>
      </c>
      <c r="G130" s="34">
        <v>125</v>
      </c>
      <c r="H130" s="34">
        <v>250</v>
      </c>
      <c r="I130" s="34">
        <v>49</v>
      </c>
      <c r="J130" s="30">
        <f t="shared" si="7"/>
        <v>1</v>
      </c>
      <c r="K130" s="34">
        <v>72</v>
      </c>
      <c r="L130" s="34">
        <v>4</v>
      </c>
      <c r="M130" s="34">
        <v>125</v>
      </c>
      <c r="N130" s="30">
        <v>53</v>
      </c>
      <c r="O130" s="34">
        <v>72</v>
      </c>
      <c r="P130" s="34">
        <v>1</v>
      </c>
      <c r="Q130" s="34">
        <v>124</v>
      </c>
      <c r="R130" s="34">
        <v>5</v>
      </c>
      <c r="S130" s="34">
        <v>0</v>
      </c>
      <c r="T130" s="34">
        <v>0</v>
      </c>
      <c r="U130" s="34">
        <v>5</v>
      </c>
      <c r="V130" s="34">
        <v>0</v>
      </c>
      <c r="W130" s="34">
        <v>0</v>
      </c>
      <c r="X130" s="34">
        <v>0</v>
      </c>
      <c r="Y130" s="34">
        <v>0</v>
      </c>
      <c r="Z130" s="4"/>
      <c r="AA130" s="35">
        <v>3</v>
      </c>
      <c r="AB130" s="16" t="s">
        <v>394</v>
      </c>
      <c r="AC130" s="35">
        <v>21</v>
      </c>
      <c r="AD130" s="16" t="s">
        <v>572</v>
      </c>
      <c r="AE130" s="35">
        <v>4</v>
      </c>
      <c r="AF130" s="16" t="s">
        <v>293</v>
      </c>
      <c r="AG130" s="35">
        <v>16</v>
      </c>
      <c r="AH130" s="16" t="s">
        <v>878</v>
      </c>
      <c r="AI130" s="35">
        <v>80</v>
      </c>
      <c r="AJ130" s="28" t="s">
        <v>1071</v>
      </c>
    </row>
    <row r="131" spans="1:36">
      <c r="A131">
        <v>5145</v>
      </c>
      <c r="B131" s="34" t="str">
        <f>VLOOKUP(A131,УИК!A:C,2,FALSE)</f>
        <v>Конго</v>
      </c>
      <c r="C131" s="34" t="str">
        <f>VLOOKUP(A131,УИК!A:C,3,FALSE)</f>
        <v>Посольство в Браззавиле</v>
      </c>
      <c r="D131" s="30">
        <f t="shared" ref="D131:D194" si="8">SUM(I131,K131,L131)</f>
        <v>178</v>
      </c>
      <c r="E131" s="30">
        <f t="shared" ref="E131:E194" si="9">SUM(P131,Q131)</f>
        <v>178</v>
      </c>
      <c r="F131" s="37">
        <f t="shared" ref="F131:F194" si="10">(AI131/(P131+Q131))</f>
        <v>0.8651685393258427</v>
      </c>
      <c r="G131" s="34">
        <v>233</v>
      </c>
      <c r="H131" s="34">
        <v>330</v>
      </c>
      <c r="I131" s="34">
        <v>103</v>
      </c>
      <c r="J131" s="30">
        <f t="shared" ref="J131:J194" si="11">IF(I131 &lt;&gt;0, 1, 0)</f>
        <v>1</v>
      </c>
      <c r="K131" s="34">
        <v>75</v>
      </c>
      <c r="L131" s="34">
        <v>0</v>
      </c>
      <c r="M131" s="34">
        <v>152</v>
      </c>
      <c r="N131" s="30">
        <v>103</v>
      </c>
      <c r="O131" s="34">
        <v>75</v>
      </c>
      <c r="P131" s="34">
        <v>0</v>
      </c>
      <c r="Q131" s="34">
        <v>178</v>
      </c>
      <c r="R131" s="34">
        <v>5</v>
      </c>
      <c r="S131" s="34">
        <v>0</v>
      </c>
      <c r="T131" s="34">
        <v>0</v>
      </c>
      <c r="U131" s="34">
        <v>5</v>
      </c>
      <c r="V131" s="34">
        <v>0</v>
      </c>
      <c r="W131" s="34">
        <v>0</v>
      </c>
      <c r="X131" s="34">
        <v>0</v>
      </c>
      <c r="Y131" s="34">
        <v>0</v>
      </c>
      <c r="Z131" s="4"/>
      <c r="AA131" s="35">
        <v>1</v>
      </c>
      <c r="AB131" s="16" t="s">
        <v>331</v>
      </c>
      <c r="AC131" s="35">
        <v>5</v>
      </c>
      <c r="AD131" s="16" t="s">
        <v>369</v>
      </c>
      <c r="AE131" s="35">
        <v>5</v>
      </c>
      <c r="AF131" s="16" t="s">
        <v>369</v>
      </c>
      <c r="AG131" s="35">
        <v>13</v>
      </c>
      <c r="AH131" s="16" t="s">
        <v>738</v>
      </c>
      <c r="AI131" s="35">
        <v>154</v>
      </c>
      <c r="AJ131" s="28" t="s">
        <v>1072</v>
      </c>
    </row>
    <row r="132" spans="1:36">
      <c r="A132">
        <v>5146</v>
      </c>
      <c r="B132" s="34" t="str">
        <f>VLOOKUP(A132,УИК!A:C,2,FALSE)</f>
        <v>Республика Корея</v>
      </c>
      <c r="C132" s="34" t="str">
        <f>VLOOKUP(A132,УИК!A:C,3,FALSE)</f>
        <v>Посольство в Сеуле</v>
      </c>
      <c r="D132" s="30">
        <f t="shared" si="8"/>
        <v>599</v>
      </c>
      <c r="E132" s="30">
        <f t="shared" si="9"/>
        <v>599</v>
      </c>
      <c r="F132" s="37">
        <f t="shared" si="10"/>
        <v>0.44240400667779634</v>
      </c>
      <c r="G132" s="34">
        <v>599</v>
      </c>
      <c r="H132" s="34">
        <v>698</v>
      </c>
      <c r="I132" s="34">
        <v>0</v>
      </c>
      <c r="J132" s="30">
        <f t="shared" si="11"/>
        <v>0</v>
      </c>
      <c r="K132" s="34">
        <v>599</v>
      </c>
      <c r="L132" s="34">
        <v>0</v>
      </c>
      <c r="M132" s="34">
        <v>99</v>
      </c>
      <c r="N132" s="30">
        <v>0</v>
      </c>
      <c r="O132" s="34">
        <v>599</v>
      </c>
      <c r="P132" s="34">
        <v>8</v>
      </c>
      <c r="Q132" s="34">
        <v>591</v>
      </c>
      <c r="R132" s="34">
        <v>10</v>
      </c>
      <c r="S132" s="34">
        <v>0</v>
      </c>
      <c r="T132" s="34">
        <v>14</v>
      </c>
      <c r="U132" s="34">
        <v>10</v>
      </c>
      <c r="V132" s="34">
        <v>0</v>
      </c>
      <c r="W132" s="34">
        <v>0</v>
      </c>
      <c r="X132" s="34">
        <v>0</v>
      </c>
      <c r="Y132" s="34">
        <v>0</v>
      </c>
      <c r="Z132" s="4"/>
      <c r="AA132" s="35">
        <v>16</v>
      </c>
      <c r="AB132" s="16" t="s">
        <v>395</v>
      </c>
      <c r="AC132" s="35">
        <v>79</v>
      </c>
      <c r="AD132" s="16" t="s">
        <v>573</v>
      </c>
      <c r="AE132" s="35">
        <v>25</v>
      </c>
      <c r="AF132" s="16" t="s">
        <v>514</v>
      </c>
      <c r="AG132" s="35">
        <v>206</v>
      </c>
      <c r="AH132" s="16" t="s">
        <v>879</v>
      </c>
      <c r="AI132" s="35">
        <v>265</v>
      </c>
      <c r="AJ132" s="28" t="s">
        <v>1073</v>
      </c>
    </row>
    <row r="133" spans="1:36">
      <c r="A133">
        <v>5147</v>
      </c>
      <c r="B133" s="34" t="str">
        <f>VLOOKUP(A133,УИК!A:C,2,FALSE)</f>
        <v>Республика Корея</v>
      </c>
      <c r="C133" s="34" t="str">
        <f>VLOOKUP(A133,УИК!A:C,3,FALSE)</f>
        <v>Генеральное консульство в Пусане</v>
      </c>
      <c r="D133" s="30">
        <f t="shared" si="8"/>
        <v>327</v>
      </c>
      <c r="E133" s="30">
        <f t="shared" si="9"/>
        <v>327</v>
      </c>
      <c r="F133" s="37">
        <f t="shared" si="10"/>
        <v>0.43119266055045874</v>
      </c>
      <c r="G133" s="34">
        <v>327</v>
      </c>
      <c r="H133" s="34">
        <v>330</v>
      </c>
      <c r="I133" s="34">
        <v>0</v>
      </c>
      <c r="J133" s="30">
        <f t="shared" si="11"/>
        <v>0</v>
      </c>
      <c r="K133" s="34">
        <v>327</v>
      </c>
      <c r="L133" s="34">
        <v>0</v>
      </c>
      <c r="M133" s="34">
        <v>3</v>
      </c>
      <c r="N133" s="30">
        <v>0</v>
      </c>
      <c r="O133" s="34">
        <v>327</v>
      </c>
      <c r="P133" s="34">
        <v>7</v>
      </c>
      <c r="Q133" s="34">
        <v>320</v>
      </c>
      <c r="R133" s="34">
        <v>5</v>
      </c>
      <c r="S133" s="34">
        <v>0</v>
      </c>
      <c r="T133" s="34">
        <v>8</v>
      </c>
      <c r="U133" s="34">
        <v>5</v>
      </c>
      <c r="V133" s="34">
        <v>0</v>
      </c>
      <c r="W133" s="34">
        <v>0</v>
      </c>
      <c r="X133" s="34">
        <v>0</v>
      </c>
      <c r="Y133" s="34">
        <v>0</v>
      </c>
      <c r="Z133" s="4"/>
      <c r="AA133" s="35">
        <v>25</v>
      </c>
      <c r="AB133" s="16" t="s">
        <v>396</v>
      </c>
      <c r="AC133" s="35">
        <v>41</v>
      </c>
      <c r="AD133" s="16" t="s">
        <v>574</v>
      </c>
      <c r="AE133" s="35">
        <v>18</v>
      </c>
      <c r="AF133" s="16" t="s">
        <v>727</v>
      </c>
      <c r="AG133" s="35">
        <v>95</v>
      </c>
      <c r="AH133" s="16" t="s">
        <v>880</v>
      </c>
      <c r="AI133" s="35">
        <v>141</v>
      </c>
      <c r="AJ133" s="28" t="s">
        <v>1074</v>
      </c>
    </row>
    <row r="134" spans="1:36">
      <c r="A134">
        <v>5148</v>
      </c>
      <c r="B134" s="34" t="str">
        <f>VLOOKUP(A134,УИК!A:C,2,FALSE)</f>
        <v>Коста-Рика</v>
      </c>
      <c r="C134" s="34" t="str">
        <f>VLOOKUP(A134,УИК!A:C,3,FALSE)</f>
        <v>Посольство в Сан-Хосе</v>
      </c>
      <c r="D134" s="30">
        <f t="shared" si="8"/>
        <v>122</v>
      </c>
      <c r="E134" s="30">
        <f t="shared" si="9"/>
        <v>122</v>
      </c>
      <c r="F134" s="37">
        <f t="shared" si="10"/>
        <v>0.52459016393442626</v>
      </c>
      <c r="G134" s="34">
        <v>125</v>
      </c>
      <c r="H134" s="34">
        <v>130</v>
      </c>
      <c r="I134" s="34">
        <v>0</v>
      </c>
      <c r="J134" s="30">
        <f t="shared" si="11"/>
        <v>0</v>
      </c>
      <c r="K134" s="34">
        <v>110</v>
      </c>
      <c r="L134" s="34">
        <v>12</v>
      </c>
      <c r="M134" s="34">
        <v>8</v>
      </c>
      <c r="N134" s="30">
        <v>12</v>
      </c>
      <c r="O134" s="34">
        <v>110</v>
      </c>
      <c r="P134" s="34">
        <v>3</v>
      </c>
      <c r="Q134" s="34">
        <v>119</v>
      </c>
      <c r="R134" s="34">
        <v>5</v>
      </c>
      <c r="S134" s="34">
        <v>0</v>
      </c>
      <c r="T134" s="34">
        <v>0</v>
      </c>
      <c r="U134" s="34">
        <v>5</v>
      </c>
      <c r="V134" s="34">
        <v>0</v>
      </c>
      <c r="W134" s="34">
        <v>0</v>
      </c>
      <c r="X134" s="34">
        <v>0</v>
      </c>
      <c r="Y134" s="34">
        <v>0</v>
      </c>
      <c r="Z134" s="4"/>
      <c r="AA134" s="35">
        <v>1</v>
      </c>
      <c r="AB134" s="16" t="s">
        <v>397</v>
      </c>
      <c r="AC134" s="35">
        <v>12</v>
      </c>
      <c r="AD134" s="16" t="s">
        <v>575</v>
      </c>
      <c r="AE134" s="35">
        <v>14</v>
      </c>
      <c r="AF134" s="16" t="s">
        <v>502</v>
      </c>
      <c r="AG134" s="35">
        <v>28</v>
      </c>
      <c r="AH134" s="16" t="s">
        <v>828</v>
      </c>
      <c r="AI134" s="35">
        <v>64</v>
      </c>
      <c r="AJ134" s="28" t="s">
        <v>1075</v>
      </c>
    </row>
    <row r="135" spans="1:36">
      <c r="A135">
        <v>5150</v>
      </c>
      <c r="B135" s="34" t="str">
        <f>VLOOKUP(A135,УИК!A:C,2,FALSE)</f>
        <v>Куба</v>
      </c>
      <c r="C135" s="34" t="str">
        <f>VLOOKUP(A135,УИК!A:C,3,FALSE)</f>
        <v>Посольство в Гаване</v>
      </c>
      <c r="D135" s="30">
        <f t="shared" si="8"/>
        <v>920</v>
      </c>
      <c r="E135" s="30">
        <f t="shared" si="9"/>
        <v>920</v>
      </c>
      <c r="F135" s="37">
        <f t="shared" si="10"/>
        <v>0.71630434782608698</v>
      </c>
      <c r="G135" s="34">
        <v>2295</v>
      </c>
      <c r="H135" s="34">
        <v>2000</v>
      </c>
      <c r="I135" s="34">
        <v>161</v>
      </c>
      <c r="J135" s="30">
        <f t="shared" si="11"/>
        <v>1</v>
      </c>
      <c r="K135" s="34">
        <v>601</v>
      </c>
      <c r="L135" s="34">
        <v>158</v>
      </c>
      <c r="M135" s="34">
        <v>1079</v>
      </c>
      <c r="N135" s="30">
        <v>319</v>
      </c>
      <c r="O135" s="34">
        <v>601</v>
      </c>
      <c r="P135" s="34">
        <v>12</v>
      </c>
      <c r="Q135" s="34">
        <v>908</v>
      </c>
      <c r="R135" s="34">
        <v>5</v>
      </c>
      <c r="S135" s="34">
        <v>0</v>
      </c>
      <c r="T135" s="34">
        <v>105</v>
      </c>
      <c r="U135" s="34">
        <v>5</v>
      </c>
      <c r="V135" s="34">
        <v>0</v>
      </c>
      <c r="W135" s="34">
        <v>0</v>
      </c>
      <c r="X135" s="34">
        <v>1</v>
      </c>
      <c r="Y135" s="34">
        <v>0</v>
      </c>
      <c r="Z135" s="4"/>
      <c r="AA135" s="35">
        <v>24</v>
      </c>
      <c r="AB135" s="16" t="s">
        <v>398</v>
      </c>
      <c r="AC135" s="35">
        <v>75</v>
      </c>
      <c r="AD135" s="16" t="s">
        <v>576</v>
      </c>
      <c r="AE135" s="35">
        <v>17</v>
      </c>
      <c r="AF135" s="16" t="s">
        <v>728</v>
      </c>
      <c r="AG135" s="35">
        <v>133</v>
      </c>
      <c r="AH135" s="16" t="s">
        <v>881</v>
      </c>
      <c r="AI135" s="35">
        <v>659</v>
      </c>
      <c r="AJ135" s="28" t="s">
        <v>1076</v>
      </c>
    </row>
    <row r="136" spans="1:36">
      <c r="A136">
        <v>5151</v>
      </c>
      <c r="B136" s="34" t="str">
        <f>VLOOKUP(A136,УИК!A:C,2,FALSE)</f>
        <v>Кувейт</v>
      </c>
      <c r="C136" s="34" t="str">
        <f>VLOOKUP(A136,УИК!A:C,3,FALSE)</f>
        <v>Посольство в Эль-Кувейте</v>
      </c>
      <c r="D136" s="30">
        <f t="shared" si="8"/>
        <v>319</v>
      </c>
      <c r="E136" s="30">
        <f t="shared" si="9"/>
        <v>319</v>
      </c>
      <c r="F136" s="37">
        <f t="shared" si="10"/>
        <v>0.69278996865203757</v>
      </c>
      <c r="G136" s="34">
        <v>319</v>
      </c>
      <c r="H136" s="34">
        <v>700</v>
      </c>
      <c r="I136" s="34">
        <v>0</v>
      </c>
      <c r="J136" s="30">
        <f t="shared" si="11"/>
        <v>0</v>
      </c>
      <c r="K136" s="34">
        <v>319</v>
      </c>
      <c r="L136" s="34">
        <v>0</v>
      </c>
      <c r="M136" s="34">
        <v>381</v>
      </c>
      <c r="N136" s="30">
        <v>0</v>
      </c>
      <c r="O136" s="34">
        <v>319</v>
      </c>
      <c r="P136" s="34">
        <v>2</v>
      </c>
      <c r="Q136" s="34">
        <v>317</v>
      </c>
      <c r="R136" s="34">
        <v>5</v>
      </c>
      <c r="S136" s="34">
        <v>0</v>
      </c>
      <c r="T136" s="34">
        <v>5</v>
      </c>
      <c r="U136" s="34">
        <v>5</v>
      </c>
      <c r="V136" s="34">
        <v>0</v>
      </c>
      <c r="W136" s="34">
        <v>0</v>
      </c>
      <c r="X136" s="34">
        <v>0</v>
      </c>
      <c r="Y136" s="34">
        <v>0</v>
      </c>
      <c r="Z136" s="4"/>
      <c r="AA136" s="35">
        <v>11</v>
      </c>
      <c r="AB136" s="16" t="s">
        <v>321</v>
      </c>
      <c r="AC136" s="35">
        <v>37</v>
      </c>
      <c r="AD136" s="16" t="s">
        <v>577</v>
      </c>
      <c r="AE136" s="35">
        <v>7</v>
      </c>
      <c r="AF136" s="16" t="s">
        <v>729</v>
      </c>
      <c r="AG136" s="35">
        <v>41</v>
      </c>
      <c r="AH136" s="16" t="s">
        <v>882</v>
      </c>
      <c r="AI136" s="35">
        <v>221</v>
      </c>
      <c r="AJ136" s="28" t="s">
        <v>1077</v>
      </c>
    </row>
    <row r="137" spans="1:36">
      <c r="A137">
        <v>5152</v>
      </c>
      <c r="B137" s="34" t="str">
        <f>VLOOKUP(A137,УИК!A:C,2,FALSE)</f>
        <v>Латвия</v>
      </c>
      <c r="C137" s="34" t="str">
        <f>VLOOKUP(A137,УИК!A:C,3,FALSE)</f>
        <v>Посольство в Риге – 1</v>
      </c>
      <c r="D137" s="30">
        <f t="shared" si="8"/>
        <v>3330</v>
      </c>
      <c r="E137" s="30">
        <f t="shared" si="9"/>
        <v>3329</v>
      </c>
      <c r="F137" s="37">
        <f t="shared" si="10"/>
        <v>0.83658756383298283</v>
      </c>
      <c r="G137" s="34">
        <v>3330</v>
      </c>
      <c r="H137" s="34">
        <v>6000</v>
      </c>
      <c r="I137" s="34">
        <v>0</v>
      </c>
      <c r="J137" s="30">
        <f t="shared" si="11"/>
        <v>0</v>
      </c>
      <c r="K137" s="34">
        <v>3260</v>
      </c>
      <c r="L137" s="34">
        <v>70</v>
      </c>
      <c r="M137" s="34">
        <v>2670</v>
      </c>
      <c r="N137" s="30">
        <v>70</v>
      </c>
      <c r="O137" s="34">
        <v>3259</v>
      </c>
      <c r="P137" s="34">
        <v>22</v>
      </c>
      <c r="Q137" s="34">
        <v>3307</v>
      </c>
      <c r="R137" s="34">
        <v>10</v>
      </c>
      <c r="S137" s="34">
        <v>7</v>
      </c>
      <c r="T137" s="34">
        <v>81</v>
      </c>
      <c r="U137" s="34">
        <v>3</v>
      </c>
      <c r="V137" s="34">
        <v>0</v>
      </c>
      <c r="W137" s="34">
        <v>0</v>
      </c>
      <c r="X137" s="34">
        <v>0</v>
      </c>
      <c r="Y137" s="34">
        <v>0</v>
      </c>
      <c r="Z137" s="4"/>
      <c r="AA137" s="35">
        <v>49</v>
      </c>
      <c r="AB137" s="16" t="s">
        <v>399</v>
      </c>
      <c r="AC137" s="35">
        <v>260</v>
      </c>
      <c r="AD137" s="16" t="s">
        <v>578</v>
      </c>
      <c r="AE137" s="35">
        <v>22</v>
      </c>
      <c r="AF137" s="16" t="s">
        <v>730</v>
      </c>
      <c r="AG137" s="35">
        <v>191</v>
      </c>
      <c r="AH137" s="16" t="s">
        <v>883</v>
      </c>
      <c r="AI137" s="35">
        <v>2785</v>
      </c>
      <c r="AJ137" s="28" t="s">
        <v>1078</v>
      </c>
    </row>
    <row r="138" spans="1:36">
      <c r="A138">
        <v>5153</v>
      </c>
      <c r="B138" s="34" t="str">
        <f>VLOOKUP(A138,УИК!A:C,2,FALSE)</f>
        <v>Латвия</v>
      </c>
      <c r="C138" s="34" t="str">
        <f>VLOOKUP(A138,УИК!A:C,3,FALSE)</f>
        <v>Посольство в Риге – 2 (консульский отдел)</v>
      </c>
      <c r="D138" s="30">
        <f t="shared" si="8"/>
        <v>1598</v>
      </c>
      <c r="E138" s="30">
        <f t="shared" si="9"/>
        <v>1598</v>
      </c>
      <c r="F138" s="37">
        <f t="shared" si="10"/>
        <v>0.85982478097622028</v>
      </c>
      <c r="G138" s="34">
        <v>1598</v>
      </c>
      <c r="H138" s="34">
        <v>4000</v>
      </c>
      <c r="I138" s="34">
        <v>241</v>
      </c>
      <c r="J138" s="30">
        <f t="shared" si="11"/>
        <v>1</v>
      </c>
      <c r="K138" s="34">
        <v>1308</v>
      </c>
      <c r="L138" s="34">
        <v>49</v>
      </c>
      <c r="M138" s="34">
        <v>2402</v>
      </c>
      <c r="N138" s="30">
        <v>290</v>
      </c>
      <c r="O138" s="34">
        <v>1308</v>
      </c>
      <c r="P138" s="34">
        <v>6</v>
      </c>
      <c r="Q138" s="34">
        <v>1592</v>
      </c>
      <c r="R138" s="34">
        <v>10</v>
      </c>
      <c r="S138" s="34">
        <v>10</v>
      </c>
      <c r="T138" s="34">
        <v>6</v>
      </c>
      <c r="U138" s="34">
        <v>0</v>
      </c>
      <c r="V138" s="34">
        <v>0</v>
      </c>
      <c r="W138" s="34">
        <v>0</v>
      </c>
      <c r="X138" s="34">
        <v>0</v>
      </c>
      <c r="Y138" s="34">
        <v>0</v>
      </c>
      <c r="Z138" s="4"/>
      <c r="AA138" s="35">
        <v>16</v>
      </c>
      <c r="AB138" s="16" t="s">
        <v>400</v>
      </c>
      <c r="AC138" s="35">
        <v>139</v>
      </c>
      <c r="AD138" s="16" t="s">
        <v>579</v>
      </c>
      <c r="AE138" s="35">
        <v>11</v>
      </c>
      <c r="AF138" s="16" t="s">
        <v>711</v>
      </c>
      <c r="AG138" s="35">
        <v>52</v>
      </c>
      <c r="AH138" s="16" t="s">
        <v>432</v>
      </c>
      <c r="AI138" s="35">
        <v>1374</v>
      </c>
      <c r="AJ138" s="28" t="s">
        <v>1079</v>
      </c>
    </row>
    <row r="139" spans="1:36">
      <c r="A139">
        <v>5154</v>
      </c>
      <c r="B139" s="34" t="str">
        <f>VLOOKUP(A139,УИК!A:C,2,FALSE)</f>
        <v>Латвия</v>
      </c>
      <c r="C139" s="34" t="str">
        <f>VLOOKUP(A139,УИК!A:C,3,FALSE)</f>
        <v>Посольство в Риге – 3</v>
      </c>
      <c r="D139" s="30">
        <f t="shared" si="8"/>
        <v>4399</v>
      </c>
      <c r="E139" s="30">
        <f t="shared" si="9"/>
        <v>4399</v>
      </c>
      <c r="F139" s="37">
        <f t="shared" si="10"/>
        <v>0.88247328938395087</v>
      </c>
      <c r="G139" s="34">
        <v>4399</v>
      </c>
      <c r="H139" s="34">
        <v>6000</v>
      </c>
      <c r="I139" s="34">
        <v>1224</v>
      </c>
      <c r="J139" s="30">
        <f t="shared" si="11"/>
        <v>1</v>
      </c>
      <c r="K139" s="34">
        <v>2913</v>
      </c>
      <c r="L139" s="34">
        <v>262</v>
      </c>
      <c r="M139" s="34">
        <v>1601</v>
      </c>
      <c r="N139" s="30">
        <v>1486</v>
      </c>
      <c r="O139" s="34">
        <v>2913</v>
      </c>
      <c r="P139" s="34">
        <v>28</v>
      </c>
      <c r="Q139" s="34">
        <v>4371</v>
      </c>
      <c r="R139" s="34">
        <v>70</v>
      </c>
      <c r="S139" s="34">
        <v>67</v>
      </c>
      <c r="T139" s="34">
        <v>31</v>
      </c>
      <c r="U139" s="34">
        <v>3</v>
      </c>
      <c r="V139" s="34">
        <v>0</v>
      </c>
      <c r="W139" s="34">
        <v>0</v>
      </c>
      <c r="X139" s="34">
        <v>0</v>
      </c>
      <c r="Y139" s="34">
        <v>0</v>
      </c>
      <c r="Z139" s="4"/>
      <c r="AA139" s="35">
        <v>63</v>
      </c>
      <c r="AB139" s="16" t="s">
        <v>401</v>
      </c>
      <c r="AC139" s="35">
        <v>256</v>
      </c>
      <c r="AD139" s="16" t="s">
        <v>580</v>
      </c>
      <c r="AE139" s="35">
        <v>24</v>
      </c>
      <c r="AF139" s="16" t="s">
        <v>731</v>
      </c>
      <c r="AG139" s="35">
        <v>146</v>
      </c>
      <c r="AH139" s="16" t="s">
        <v>308</v>
      </c>
      <c r="AI139" s="35">
        <v>3882</v>
      </c>
      <c r="AJ139" s="28" t="s">
        <v>1080</v>
      </c>
    </row>
    <row r="140" spans="1:36">
      <c r="A140">
        <v>5155</v>
      </c>
      <c r="B140" s="34" t="str">
        <f>VLOOKUP(A140,УИК!A:C,2,FALSE)</f>
        <v>Латвия</v>
      </c>
      <c r="C140" s="34" t="str">
        <f>VLOOKUP(A140,УИК!A:C,3,FALSE)</f>
        <v>Генеральное консульство в Даугавпилсе</v>
      </c>
      <c r="D140" s="30">
        <f t="shared" si="8"/>
        <v>4136</v>
      </c>
      <c r="E140" s="30">
        <f t="shared" si="9"/>
        <v>4136</v>
      </c>
      <c r="F140" s="37">
        <f t="shared" si="10"/>
        <v>0.92746615087040618</v>
      </c>
      <c r="G140" s="34">
        <v>4154</v>
      </c>
      <c r="H140" s="34">
        <v>6000</v>
      </c>
      <c r="I140" s="34">
        <v>598</v>
      </c>
      <c r="J140" s="30">
        <f t="shared" si="11"/>
        <v>1</v>
      </c>
      <c r="K140" s="34">
        <v>3503</v>
      </c>
      <c r="L140" s="34">
        <v>35</v>
      </c>
      <c r="M140" s="34">
        <v>1864</v>
      </c>
      <c r="N140" s="30">
        <v>633</v>
      </c>
      <c r="O140" s="34">
        <v>3503</v>
      </c>
      <c r="P140" s="34">
        <v>23</v>
      </c>
      <c r="Q140" s="34">
        <v>4113</v>
      </c>
      <c r="R140" s="34">
        <v>40</v>
      </c>
      <c r="S140" s="34">
        <v>18</v>
      </c>
      <c r="T140" s="34">
        <v>4</v>
      </c>
      <c r="U140" s="34">
        <v>22</v>
      </c>
      <c r="V140" s="34">
        <v>0</v>
      </c>
      <c r="W140" s="34">
        <v>0</v>
      </c>
      <c r="X140" s="34">
        <v>0</v>
      </c>
      <c r="Y140" s="34">
        <v>0</v>
      </c>
      <c r="Z140" s="4"/>
      <c r="AA140" s="35">
        <v>33</v>
      </c>
      <c r="AB140" s="16" t="s">
        <v>402</v>
      </c>
      <c r="AC140" s="35">
        <v>169</v>
      </c>
      <c r="AD140" s="16" t="s">
        <v>336</v>
      </c>
      <c r="AE140" s="35">
        <v>14</v>
      </c>
      <c r="AF140" s="16" t="s">
        <v>732</v>
      </c>
      <c r="AG140" s="35">
        <v>61</v>
      </c>
      <c r="AH140" s="16" t="s">
        <v>399</v>
      </c>
      <c r="AI140" s="35">
        <v>3836</v>
      </c>
      <c r="AJ140" s="28" t="s">
        <v>1081</v>
      </c>
    </row>
    <row r="141" spans="1:36">
      <c r="A141">
        <v>5156</v>
      </c>
      <c r="B141" s="34" t="str">
        <f>VLOOKUP(A141,УИК!A:C,2,FALSE)</f>
        <v>Ливан</v>
      </c>
      <c r="C141" s="34" t="str">
        <f>VLOOKUP(A141,УИК!A:C,3,FALSE)</f>
        <v>Посольство в Бейруте</v>
      </c>
      <c r="D141" s="30">
        <f t="shared" si="8"/>
        <v>659</v>
      </c>
      <c r="E141" s="30">
        <f t="shared" si="9"/>
        <v>659</v>
      </c>
      <c r="F141" s="37">
        <f t="shared" si="10"/>
        <v>0.79059180576631261</v>
      </c>
      <c r="G141" s="34">
        <v>1293</v>
      </c>
      <c r="H141" s="34">
        <v>1000</v>
      </c>
      <c r="I141" s="34">
        <v>0</v>
      </c>
      <c r="J141" s="30">
        <f t="shared" si="11"/>
        <v>0</v>
      </c>
      <c r="K141" s="34">
        <v>659</v>
      </c>
      <c r="L141" s="34">
        <v>0</v>
      </c>
      <c r="M141" s="34">
        <v>341</v>
      </c>
      <c r="N141" s="30">
        <v>0</v>
      </c>
      <c r="O141" s="34">
        <v>659</v>
      </c>
      <c r="P141" s="34">
        <v>6</v>
      </c>
      <c r="Q141" s="34">
        <v>653</v>
      </c>
      <c r="R141" s="34">
        <v>5</v>
      </c>
      <c r="S141" s="34">
        <v>0</v>
      </c>
      <c r="T141" s="34">
        <v>3</v>
      </c>
      <c r="U141" s="34">
        <v>5</v>
      </c>
      <c r="V141" s="34">
        <v>0</v>
      </c>
      <c r="W141" s="34">
        <v>0</v>
      </c>
      <c r="X141" s="34">
        <v>0</v>
      </c>
      <c r="Y141" s="34">
        <v>0</v>
      </c>
      <c r="Z141" s="4"/>
      <c r="AA141" s="35">
        <v>5</v>
      </c>
      <c r="AB141" s="16" t="s">
        <v>403</v>
      </c>
      <c r="AC141" s="35">
        <v>80</v>
      </c>
      <c r="AD141" s="16" t="s">
        <v>581</v>
      </c>
      <c r="AE141" s="35">
        <v>11</v>
      </c>
      <c r="AF141" s="16" t="s">
        <v>733</v>
      </c>
      <c r="AG141" s="35">
        <v>36</v>
      </c>
      <c r="AH141" s="16" t="s">
        <v>884</v>
      </c>
      <c r="AI141" s="35">
        <v>521</v>
      </c>
      <c r="AJ141" s="28" t="s">
        <v>1082</v>
      </c>
    </row>
    <row r="142" spans="1:36">
      <c r="A142">
        <v>5157</v>
      </c>
      <c r="B142" s="34" t="str">
        <f>VLOOKUP(A142,УИК!A:C,2,FALSE)</f>
        <v>Ливия</v>
      </c>
      <c r="C142" s="34" t="str">
        <f>VLOOKUP(A142,УИК!A:C,3,FALSE)</f>
        <v>Посольство в Триполи</v>
      </c>
      <c r="D142" s="30">
        <f t="shared" si="8"/>
        <v>57</v>
      </c>
      <c r="E142" s="30">
        <f t="shared" si="9"/>
        <v>57</v>
      </c>
      <c r="F142" s="37">
        <f t="shared" si="10"/>
        <v>0.7192982456140351</v>
      </c>
      <c r="G142" s="34">
        <v>57</v>
      </c>
      <c r="H142" s="34">
        <v>200</v>
      </c>
      <c r="I142" s="34">
        <v>0</v>
      </c>
      <c r="J142" s="30">
        <f t="shared" si="11"/>
        <v>0</v>
      </c>
      <c r="K142" s="34">
        <v>57</v>
      </c>
      <c r="L142" s="34">
        <v>0</v>
      </c>
      <c r="M142" s="34">
        <v>143</v>
      </c>
      <c r="N142" s="30">
        <v>0</v>
      </c>
      <c r="O142" s="34">
        <v>57</v>
      </c>
      <c r="P142" s="34">
        <v>0</v>
      </c>
      <c r="Q142" s="34">
        <v>57</v>
      </c>
      <c r="R142" s="34">
        <v>5</v>
      </c>
      <c r="S142" s="34">
        <v>0</v>
      </c>
      <c r="T142" s="34">
        <v>0</v>
      </c>
      <c r="U142" s="34">
        <v>5</v>
      </c>
      <c r="V142" s="34">
        <v>0</v>
      </c>
      <c r="W142" s="34">
        <v>0</v>
      </c>
      <c r="X142" s="34">
        <v>0</v>
      </c>
      <c r="Y142" s="34">
        <v>0</v>
      </c>
      <c r="Z142" s="4"/>
      <c r="AA142" s="35">
        <v>3</v>
      </c>
      <c r="AB142" s="16" t="s">
        <v>384</v>
      </c>
      <c r="AC142" s="35">
        <v>9</v>
      </c>
      <c r="AD142" s="16" t="s">
        <v>582</v>
      </c>
      <c r="AE142" s="35">
        <v>1</v>
      </c>
      <c r="AF142" s="16" t="s">
        <v>734</v>
      </c>
      <c r="AG142" s="35">
        <v>3</v>
      </c>
      <c r="AH142" s="16" t="s">
        <v>384</v>
      </c>
      <c r="AI142" s="35">
        <v>41</v>
      </c>
      <c r="AJ142" s="28" t="s">
        <v>1083</v>
      </c>
    </row>
    <row r="143" spans="1:36">
      <c r="A143">
        <v>5158</v>
      </c>
      <c r="B143" s="34" t="str">
        <f>VLOOKUP(A143,УИК!A:C,2,FALSE)</f>
        <v>Литва</v>
      </c>
      <c r="C143" s="34" t="str">
        <f>VLOOKUP(A143,УИК!A:C,3,FALSE)</f>
        <v>Посольство в Вильнюсе</v>
      </c>
      <c r="D143" s="30">
        <f t="shared" si="8"/>
        <v>1984</v>
      </c>
      <c r="E143" s="30">
        <f t="shared" si="9"/>
        <v>1984</v>
      </c>
      <c r="F143" s="37">
        <f t="shared" si="10"/>
        <v>0.72681451612903225</v>
      </c>
      <c r="G143" s="34">
        <v>1984</v>
      </c>
      <c r="H143" s="34">
        <v>5000</v>
      </c>
      <c r="I143" s="34">
        <v>0</v>
      </c>
      <c r="J143" s="30">
        <f t="shared" si="11"/>
        <v>0</v>
      </c>
      <c r="K143" s="34">
        <v>1943</v>
      </c>
      <c r="L143" s="34">
        <v>41</v>
      </c>
      <c r="M143" s="34">
        <v>3016</v>
      </c>
      <c r="N143" s="30">
        <v>41</v>
      </c>
      <c r="O143" s="34">
        <v>1943</v>
      </c>
      <c r="P143" s="34">
        <v>23</v>
      </c>
      <c r="Q143" s="34">
        <v>1961</v>
      </c>
      <c r="R143" s="34">
        <v>20</v>
      </c>
      <c r="S143" s="34">
        <v>5</v>
      </c>
      <c r="T143" s="34">
        <v>112</v>
      </c>
      <c r="U143" s="34">
        <v>15</v>
      </c>
      <c r="V143" s="34">
        <v>0</v>
      </c>
      <c r="W143" s="34">
        <v>0</v>
      </c>
      <c r="X143" s="34">
        <v>0</v>
      </c>
      <c r="Y143" s="34">
        <v>0</v>
      </c>
      <c r="Z143" s="4"/>
      <c r="AA143" s="35">
        <v>49</v>
      </c>
      <c r="AB143" s="16" t="s">
        <v>404</v>
      </c>
      <c r="AC143" s="35">
        <v>216</v>
      </c>
      <c r="AD143" s="16" t="s">
        <v>583</v>
      </c>
      <c r="AE143" s="35">
        <v>27</v>
      </c>
      <c r="AF143" s="16" t="s">
        <v>735</v>
      </c>
      <c r="AG143" s="35">
        <v>227</v>
      </c>
      <c r="AH143" s="16" t="s">
        <v>885</v>
      </c>
      <c r="AI143" s="35">
        <v>1442</v>
      </c>
      <c r="AJ143" s="28" t="s">
        <v>1084</v>
      </c>
    </row>
    <row r="144" spans="1:36">
      <c r="A144">
        <v>5159</v>
      </c>
      <c r="B144" s="34" t="str">
        <f>VLOOKUP(A144,УИК!A:C,2,FALSE)</f>
        <v>Литва</v>
      </c>
      <c r="C144" s="34" t="str">
        <f>VLOOKUP(A144,УИК!A:C,3,FALSE)</f>
        <v>г. Мариямполь</v>
      </c>
      <c r="D144" s="30">
        <f t="shared" si="8"/>
        <v>817</v>
      </c>
      <c r="E144" s="30">
        <f t="shared" si="9"/>
        <v>817</v>
      </c>
      <c r="F144" s="37">
        <f t="shared" si="10"/>
        <v>0.79436964504283969</v>
      </c>
      <c r="G144" s="34">
        <v>817</v>
      </c>
      <c r="H144" s="34">
        <v>2000</v>
      </c>
      <c r="I144" s="34">
        <v>0</v>
      </c>
      <c r="J144" s="30">
        <f t="shared" si="11"/>
        <v>0</v>
      </c>
      <c r="K144" s="34">
        <v>806</v>
      </c>
      <c r="L144" s="34">
        <v>11</v>
      </c>
      <c r="M144" s="34">
        <v>1183</v>
      </c>
      <c r="N144" s="30">
        <v>11</v>
      </c>
      <c r="O144" s="34">
        <v>806</v>
      </c>
      <c r="P144" s="34">
        <v>9</v>
      </c>
      <c r="Q144" s="34">
        <v>808</v>
      </c>
      <c r="R144" s="34">
        <v>5</v>
      </c>
      <c r="S144" s="34">
        <v>0</v>
      </c>
      <c r="T144" s="34">
        <v>4</v>
      </c>
      <c r="U144" s="34">
        <v>5</v>
      </c>
      <c r="V144" s="34">
        <v>0</v>
      </c>
      <c r="W144" s="34">
        <v>0</v>
      </c>
      <c r="X144" s="34">
        <v>0</v>
      </c>
      <c r="Y144" s="34">
        <v>0</v>
      </c>
      <c r="Z144" s="4"/>
      <c r="AA144" s="35">
        <v>14</v>
      </c>
      <c r="AB144" s="16" t="s">
        <v>405</v>
      </c>
      <c r="AC144" s="35">
        <v>78</v>
      </c>
      <c r="AD144" s="16" t="s">
        <v>584</v>
      </c>
      <c r="AE144" s="35">
        <v>13</v>
      </c>
      <c r="AF144" s="16" t="s">
        <v>736</v>
      </c>
      <c r="AG144" s="35">
        <v>54</v>
      </c>
      <c r="AH144" s="16" t="s">
        <v>604</v>
      </c>
      <c r="AI144" s="35">
        <v>649</v>
      </c>
      <c r="AJ144" s="28" t="s">
        <v>1085</v>
      </c>
    </row>
    <row r="145" spans="1:36">
      <c r="A145">
        <v>5160</v>
      </c>
      <c r="B145" s="34" t="str">
        <f>VLOOKUP(A145,УИК!A:C,2,FALSE)</f>
        <v>Литва</v>
      </c>
      <c r="C145" s="34" t="str">
        <f>VLOOKUP(A145,УИК!A:C,3,FALSE)</f>
        <v>Генеральное консульство в Клайпеде</v>
      </c>
      <c r="D145" s="30">
        <f t="shared" si="8"/>
        <v>1382</v>
      </c>
      <c r="E145" s="30">
        <f t="shared" si="9"/>
        <v>1380</v>
      </c>
      <c r="F145" s="37">
        <f t="shared" si="10"/>
        <v>0.76594202898550723</v>
      </c>
      <c r="G145" s="34">
        <v>1384</v>
      </c>
      <c r="H145" s="34">
        <v>3000</v>
      </c>
      <c r="I145" s="34">
        <v>0</v>
      </c>
      <c r="J145" s="30">
        <f t="shared" si="11"/>
        <v>0</v>
      </c>
      <c r="K145" s="34">
        <v>917</v>
      </c>
      <c r="L145" s="34">
        <v>465</v>
      </c>
      <c r="M145" s="34">
        <v>1618</v>
      </c>
      <c r="N145" s="30">
        <v>465</v>
      </c>
      <c r="O145" s="34">
        <v>915</v>
      </c>
      <c r="P145" s="34">
        <v>7</v>
      </c>
      <c r="Q145" s="34">
        <v>1373</v>
      </c>
      <c r="R145" s="34">
        <v>20</v>
      </c>
      <c r="S145" s="34">
        <v>7</v>
      </c>
      <c r="T145" s="34">
        <v>27</v>
      </c>
      <c r="U145" s="34">
        <v>13</v>
      </c>
      <c r="V145" s="34">
        <v>0</v>
      </c>
      <c r="W145" s="34">
        <v>0</v>
      </c>
      <c r="X145" s="34">
        <v>0</v>
      </c>
      <c r="Y145" s="34">
        <v>0</v>
      </c>
      <c r="Z145" s="4"/>
      <c r="AA145" s="35">
        <v>50</v>
      </c>
      <c r="AB145" s="16" t="s">
        <v>315</v>
      </c>
      <c r="AC145" s="35">
        <v>153</v>
      </c>
      <c r="AD145" s="16" t="s">
        <v>485</v>
      </c>
      <c r="AE145" s="35">
        <v>18</v>
      </c>
      <c r="AF145" s="16" t="s">
        <v>690</v>
      </c>
      <c r="AG145" s="35">
        <v>95</v>
      </c>
      <c r="AH145" s="16" t="s">
        <v>886</v>
      </c>
      <c r="AI145" s="35">
        <v>1057</v>
      </c>
      <c r="AJ145" s="28" t="s">
        <v>1086</v>
      </c>
    </row>
    <row r="146" spans="1:36">
      <c r="A146">
        <v>5162</v>
      </c>
      <c r="B146" s="34" t="str">
        <f>VLOOKUP(A146,УИК!A:C,2,FALSE)</f>
        <v>ЛНДР</v>
      </c>
      <c r="C146" s="34" t="str">
        <f>VLOOKUP(A146,УИК!A:C,3,FALSE)</f>
        <v>Посольство во Вьентьяне</v>
      </c>
      <c r="D146" s="30">
        <f t="shared" si="8"/>
        <v>133</v>
      </c>
      <c r="E146" s="30">
        <f t="shared" si="9"/>
        <v>133</v>
      </c>
      <c r="F146" s="37">
        <f t="shared" si="10"/>
        <v>0.62406015037593987</v>
      </c>
      <c r="G146" s="34">
        <v>133</v>
      </c>
      <c r="H146" s="34">
        <v>180</v>
      </c>
      <c r="I146" s="34">
        <v>0</v>
      </c>
      <c r="J146" s="30">
        <f t="shared" si="11"/>
        <v>0</v>
      </c>
      <c r="K146" s="34">
        <v>133</v>
      </c>
      <c r="L146" s="34">
        <v>0</v>
      </c>
      <c r="M146" s="34">
        <v>47</v>
      </c>
      <c r="N146" s="30">
        <v>0</v>
      </c>
      <c r="O146" s="34">
        <v>133</v>
      </c>
      <c r="P146" s="34">
        <v>1</v>
      </c>
      <c r="Q146" s="34">
        <v>132</v>
      </c>
      <c r="R146" s="34">
        <v>5</v>
      </c>
      <c r="S146" s="34">
        <v>0</v>
      </c>
      <c r="T146" s="34">
        <v>0</v>
      </c>
      <c r="U146" s="34">
        <v>5</v>
      </c>
      <c r="V146" s="34">
        <v>0</v>
      </c>
      <c r="W146" s="34">
        <v>0</v>
      </c>
      <c r="X146" s="34">
        <v>0</v>
      </c>
      <c r="Y146" s="34">
        <v>0</v>
      </c>
      <c r="Z146" s="4"/>
      <c r="AA146" s="35">
        <v>3</v>
      </c>
      <c r="AB146" s="16" t="s">
        <v>406</v>
      </c>
      <c r="AC146" s="35">
        <v>23</v>
      </c>
      <c r="AD146" s="16" t="s">
        <v>585</v>
      </c>
      <c r="AE146" s="35">
        <v>4</v>
      </c>
      <c r="AF146" s="16" t="s">
        <v>307</v>
      </c>
      <c r="AG146" s="35">
        <v>19</v>
      </c>
      <c r="AH146" s="16" t="s">
        <v>482</v>
      </c>
      <c r="AI146" s="35">
        <v>83</v>
      </c>
      <c r="AJ146" s="28" t="s">
        <v>1087</v>
      </c>
    </row>
    <row r="147" spans="1:36">
      <c r="A147">
        <v>5163</v>
      </c>
      <c r="B147" s="34" t="str">
        <f>VLOOKUP(A147,УИК!A:C,2,FALSE)</f>
        <v>Люксембург</v>
      </c>
      <c r="C147" s="34" t="str">
        <f>VLOOKUP(A147,УИК!A:C,3,FALSE)</f>
        <v>Посольство в Люксембурге</v>
      </c>
      <c r="D147" s="30">
        <f t="shared" si="8"/>
        <v>507</v>
      </c>
      <c r="E147" s="30">
        <f t="shared" si="9"/>
        <v>507</v>
      </c>
      <c r="F147" s="37">
        <f t="shared" si="10"/>
        <v>0.41222879684418146</v>
      </c>
      <c r="G147" s="34">
        <v>507</v>
      </c>
      <c r="H147" s="34">
        <v>550</v>
      </c>
      <c r="I147" s="34">
        <v>0</v>
      </c>
      <c r="J147" s="30">
        <f t="shared" si="11"/>
        <v>0</v>
      </c>
      <c r="K147" s="34">
        <v>505</v>
      </c>
      <c r="L147" s="34">
        <v>2</v>
      </c>
      <c r="M147" s="34">
        <v>43</v>
      </c>
      <c r="N147" s="30">
        <v>2</v>
      </c>
      <c r="O147" s="34">
        <v>505</v>
      </c>
      <c r="P147" s="34">
        <v>10</v>
      </c>
      <c r="Q147" s="34">
        <v>497</v>
      </c>
      <c r="R147" s="34">
        <v>5</v>
      </c>
      <c r="S147" s="34">
        <v>0</v>
      </c>
      <c r="T147" s="34">
        <v>10</v>
      </c>
      <c r="U147" s="34">
        <v>5</v>
      </c>
      <c r="V147" s="34">
        <v>0</v>
      </c>
      <c r="W147" s="34">
        <v>0</v>
      </c>
      <c r="X147" s="34">
        <v>0</v>
      </c>
      <c r="Y147" s="34">
        <v>0</v>
      </c>
      <c r="Z147" s="4"/>
      <c r="AA147" s="35">
        <v>13</v>
      </c>
      <c r="AB147" s="16" t="s">
        <v>380</v>
      </c>
      <c r="AC147" s="35">
        <v>55</v>
      </c>
      <c r="AD147" s="16" t="s">
        <v>586</v>
      </c>
      <c r="AE147" s="35">
        <v>28</v>
      </c>
      <c r="AF147" s="16" t="s">
        <v>365</v>
      </c>
      <c r="AG147" s="35">
        <v>192</v>
      </c>
      <c r="AH147" s="16" t="s">
        <v>887</v>
      </c>
      <c r="AI147" s="35">
        <v>209</v>
      </c>
      <c r="AJ147" s="28" t="s">
        <v>1088</v>
      </c>
    </row>
    <row r="148" spans="1:36">
      <c r="A148">
        <v>5164</v>
      </c>
      <c r="B148" s="34" t="str">
        <f>VLOOKUP(A148,УИК!A:C,2,FALSE)</f>
        <v>Маврикий</v>
      </c>
      <c r="C148" s="34" t="str">
        <f>VLOOKUP(A148,УИК!A:C,3,FALSE)</f>
        <v>Посольство во Флореале</v>
      </c>
      <c r="D148" s="30">
        <f t="shared" si="8"/>
        <v>90</v>
      </c>
      <c r="E148" s="30">
        <f t="shared" si="9"/>
        <v>90</v>
      </c>
      <c r="F148" s="37">
        <f t="shared" si="10"/>
        <v>0.5</v>
      </c>
      <c r="G148" s="34">
        <v>90</v>
      </c>
      <c r="H148" s="34">
        <v>140</v>
      </c>
      <c r="I148" s="34">
        <v>0</v>
      </c>
      <c r="J148" s="30">
        <f t="shared" si="11"/>
        <v>0</v>
      </c>
      <c r="K148" s="34">
        <v>90</v>
      </c>
      <c r="L148" s="34">
        <v>0</v>
      </c>
      <c r="M148" s="34">
        <v>50</v>
      </c>
      <c r="N148" s="30">
        <v>0</v>
      </c>
      <c r="O148" s="34">
        <v>90</v>
      </c>
      <c r="P148" s="34">
        <v>0</v>
      </c>
      <c r="Q148" s="34">
        <v>90</v>
      </c>
      <c r="R148" s="34">
        <v>5</v>
      </c>
      <c r="S148" s="34">
        <v>0</v>
      </c>
      <c r="T148" s="34">
        <v>20</v>
      </c>
      <c r="U148" s="34">
        <v>5</v>
      </c>
      <c r="V148" s="34">
        <v>0</v>
      </c>
      <c r="W148" s="34">
        <v>0</v>
      </c>
      <c r="X148" s="34">
        <v>0</v>
      </c>
      <c r="Y148" s="34">
        <v>0</v>
      </c>
      <c r="Z148" s="4"/>
      <c r="AA148" s="35">
        <v>4</v>
      </c>
      <c r="AB148" s="16" t="s">
        <v>372</v>
      </c>
      <c r="AC148" s="35">
        <v>5</v>
      </c>
      <c r="AD148" s="16" t="s">
        <v>587</v>
      </c>
      <c r="AE148" s="35">
        <v>1</v>
      </c>
      <c r="AF148" s="16" t="s">
        <v>688</v>
      </c>
      <c r="AG148" s="35">
        <v>35</v>
      </c>
      <c r="AH148" s="16" t="s">
        <v>888</v>
      </c>
      <c r="AI148" s="35">
        <v>45</v>
      </c>
      <c r="AJ148" s="28" t="s">
        <v>1016</v>
      </c>
    </row>
    <row r="149" spans="1:36">
      <c r="A149">
        <v>5165</v>
      </c>
      <c r="B149" s="34" t="str">
        <f>VLOOKUP(A149,УИК!A:C,2,FALSE)</f>
        <v>Мавритания</v>
      </c>
      <c r="C149" s="34" t="str">
        <f>VLOOKUP(A149,УИК!A:C,3,FALSE)</f>
        <v>Посольство в Нуакшоте</v>
      </c>
      <c r="D149" s="30">
        <f t="shared" si="8"/>
        <v>77</v>
      </c>
      <c r="E149" s="30">
        <f t="shared" si="9"/>
        <v>77</v>
      </c>
      <c r="F149" s="37">
        <f t="shared" si="10"/>
        <v>0.75324675324675328</v>
      </c>
      <c r="G149" s="34">
        <v>77</v>
      </c>
      <c r="H149" s="34">
        <v>140</v>
      </c>
      <c r="I149" s="34">
        <v>0</v>
      </c>
      <c r="J149" s="30">
        <f t="shared" si="11"/>
        <v>0</v>
      </c>
      <c r="K149" s="34">
        <v>77</v>
      </c>
      <c r="L149" s="34">
        <v>0</v>
      </c>
      <c r="M149" s="34">
        <v>63</v>
      </c>
      <c r="N149" s="30">
        <v>0</v>
      </c>
      <c r="O149" s="34">
        <v>77</v>
      </c>
      <c r="P149" s="34">
        <v>0</v>
      </c>
      <c r="Q149" s="34">
        <v>77</v>
      </c>
      <c r="R149" s="34">
        <v>5</v>
      </c>
      <c r="S149" s="34">
        <v>0</v>
      </c>
      <c r="T149" s="34">
        <v>2</v>
      </c>
      <c r="U149" s="34">
        <v>5</v>
      </c>
      <c r="V149" s="34">
        <v>0</v>
      </c>
      <c r="W149" s="34">
        <v>0</v>
      </c>
      <c r="X149" s="34">
        <v>0</v>
      </c>
      <c r="Y149" s="34">
        <v>0</v>
      </c>
      <c r="Z149" s="4"/>
      <c r="AA149" s="35">
        <v>3</v>
      </c>
      <c r="AB149" s="16" t="s">
        <v>353</v>
      </c>
      <c r="AC149" s="35">
        <v>7</v>
      </c>
      <c r="AD149" s="16" t="s">
        <v>588</v>
      </c>
      <c r="AE149" s="35">
        <v>3</v>
      </c>
      <c r="AF149" s="16" t="s">
        <v>353</v>
      </c>
      <c r="AG149" s="35">
        <v>6</v>
      </c>
      <c r="AH149" s="16" t="s">
        <v>889</v>
      </c>
      <c r="AI149" s="35">
        <v>58</v>
      </c>
      <c r="AJ149" s="28" t="s">
        <v>1089</v>
      </c>
    </row>
    <row r="150" spans="1:36">
      <c r="A150">
        <v>5166</v>
      </c>
      <c r="B150" s="34" t="str">
        <f>VLOOKUP(A150,УИК!A:C,2,FALSE)</f>
        <v>Мадагаскар</v>
      </c>
      <c r="C150" s="34" t="str">
        <f>VLOOKUP(A150,УИК!A:C,3,FALSE)</f>
        <v>Посольство в Антананариву</v>
      </c>
      <c r="D150" s="30">
        <f t="shared" si="8"/>
        <v>70</v>
      </c>
      <c r="E150" s="30">
        <f t="shared" si="9"/>
        <v>70</v>
      </c>
      <c r="F150" s="37">
        <f t="shared" si="10"/>
        <v>0.72857142857142854</v>
      </c>
      <c r="G150" s="34">
        <v>70</v>
      </c>
      <c r="H150" s="34">
        <v>140</v>
      </c>
      <c r="I150" s="34">
        <v>0</v>
      </c>
      <c r="J150" s="30">
        <f t="shared" si="11"/>
        <v>0</v>
      </c>
      <c r="K150" s="34">
        <v>70</v>
      </c>
      <c r="L150" s="34">
        <v>0</v>
      </c>
      <c r="M150" s="34">
        <v>70</v>
      </c>
      <c r="N150" s="30">
        <v>0</v>
      </c>
      <c r="O150" s="34">
        <v>70</v>
      </c>
      <c r="P150" s="34">
        <v>0</v>
      </c>
      <c r="Q150" s="34">
        <v>70</v>
      </c>
      <c r="R150" s="34">
        <v>5</v>
      </c>
      <c r="S150" s="34">
        <v>0</v>
      </c>
      <c r="T150" s="34">
        <v>0</v>
      </c>
      <c r="U150" s="34">
        <v>5</v>
      </c>
      <c r="V150" s="34">
        <v>0</v>
      </c>
      <c r="W150" s="34">
        <v>0</v>
      </c>
      <c r="X150" s="34">
        <v>0</v>
      </c>
      <c r="Y150" s="34">
        <v>0</v>
      </c>
      <c r="Z150" s="4"/>
      <c r="AA150" s="35">
        <v>1</v>
      </c>
      <c r="AB150" s="16" t="s">
        <v>401</v>
      </c>
      <c r="AC150" s="35">
        <v>5</v>
      </c>
      <c r="AD150" s="16" t="s">
        <v>589</v>
      </c>
      <c r="AE150" s="35">
        <v>3</v>
      </c>
      <c r="AF150" s="16" t="s">
        <v>440</v>
      </c>
      <c r="AG150" s="35">
        <v>10</v>
      </c>
      <c r="AH150" s="16" t="s">
        <v>482</v>
      </c>
      <c r="AI150" s="35">
        <v>51</v>
      </c>
      <c r="AJ150" s="28" t="s">
        <v>1090</v>
      </c>
    </row>
    <row r="151" spans="1:36">
      <c r="A151">
        <v>5167</v>
      </c>
      <c r="B151" s="34" t="str">
        <f>VLOOKUP(A151,УИК!A:C,2,FALSE)</f>
        <v>Македония</v>
      </c>
      <c r="C151" s="34" t="str">
        <f>VLOOKUP(A151,УИК!A:C,3,FALSE)</f>
        <v>Посольство в Скопье</v>
      </c>
      <c r="D151" s="30">
        <f t="shared" si="8"/>
        <v>207</v>
      </c>
      <c r="E151" s="30">
        <f t="shared" si="9"/>
        <v>207</v>
      </c>
      <c r="F151" s="37">
        <f t="shared" si="10"/>
        <v>0.81642512077294682</v>
      </c>
      <c r="G151" s="34">
        <v>541</v>
      </c>
      <c r="H151" s="34">
        <v>500</v>
      </c>
      <c r="I151" s="34">
        <v>0</v>
      </c>
      <c r="J151" s="30">
        <f t="shared" si="11"/>
        <v>0</v>
      </c>
      <c r="K151" s="34">
        <v>149</v>
      </c>
      <c r="L151" s="34">
        <v>58</v>
      </c>
      <c r="M151" s="34">
        <v>293</v>
      </c>
      <c r="N151" s="30">
        <v>58</v>
      </c>
      <c r="O151" s="34">
        <v>149</v>
      </c>
      <c r="P151" s="34">
        <v>3</v>
      </c>
      <c r="Q151" s="34">
        <v>204</v>
      </c>
      <c r="R151" s="34">
        <v>5</v>
      </c>
      <c r="S151" s="34">
        <v>0</v>
      </c>
      <c r="T151" s="34">
        <v>1</v>
      </c>
      <c r="U151" s="34">
        <v>5</v>
      </c>
      <c r="V151" s="34">
        <v>0</v>
      </c>
      <c r="W151" s="34">
        <v>0</v>
      </c>
      <c r="X151" s="34">
        <v>0</v>
      </c>
      <c r="Y151" s="34">
        <v>0</v>
      </c>
      <c r="Z151" s="4"/>
      <c r="AA151" s="35">
        <v>3</v>
      </c>
      <c r="AB151" s="16" t="s">
        <v>299</v>
      </c>
      <c r="AC151" s="35">
        <v>11</v>
      </c>
      <c r="AD151" s="16" t="s">
        <v>332</v>
      </c>
      <c r="AE151" s="35">
        <v>1</v>
      </c>
      <c r="AF151" s="16" t="s">
        <v>737</v>
      </c>
      <c r="AG151" s="35">
        <v>20</v>
      </c>
      <c r="AH151" s="16" t="s">
        <v>890</v>
      </c>
      <c r="AI151" s="35">
        <v>169</v>
      </c>
      <c r="AJ151" s="28" t="s">
        <v>1091</v>
      </c>
    </row>
    <row r="152" spans="1:36">
      <c r="A152">
        <v>5168</v>
      </c>
      <c r="B152" s="34" t="str">
        <f>VLOOKUP(A152,УИК!A:C,2,FALSE)</f>
        <v>Малайзия</v>
      </c>
      <c r="C152" s="34" t="str">
        <f>VLOOKUP(A152,УИК!A:C,3,FALSE)</f>
        <v>Посольство в Куала-Лумпуре</v>
      </c>
      <c r="D152" s="30">
        <f t="shared" si="8"/>
        <v>233</v>
      </c>
      <c r="E152" s="30">
        <f t="shared" si="9"/>
        <v>233</v>
      </c>
      <c r="F152" s="37">
        <f t="shared" si="10"/>
        <v>0.35193133047210301</v>
      </c>
      <c r="G152" s="34">
        <v>233</v>
      </c>
      <c r="H152" s="34">
        <v>350</v>
      </c>
      <c r="I152" s="34">
        <v>0</v>
      </c>
      <c r="J152" s="30">
        <f t="shared" si="11"/>
        <v>0</v>
      </c>
      <c r="K152" s="34">
        <v>233</v>
      </c>
      <c r="L152" s="34">
        <v>0</v>
      </c>
      <c r="M152" s="34">
        <v>117</v>
      </c>
      <c r="N152" s="30">
        <v>0</v>
      </c>
      <c r="O152" s="34">
        <v>233</v>
      </c>
      <c r="P152" s="34">
        <v>4</v>
      </c>
      <c r="Q152" s="34">
        <v>229</v>
      </c>
      <c r="R152" s="34">
        <v>5</v>
      </c>
      <c r="S152" s="34">
        <v>0</v>
      </c>
      <c r="T152" s="34">
        <v>11</v>
      </c>
      <c r="U152" s="34">
        <v>5</v>
      </c>
      <c r="V152" s="34">
        <v>0</v>
      </c>
      <c r="W152" s="34">
        <v>0</v>
      </c>
      <c r="X152" s="34">
        <v>0</v>
      </c>
      <c r="Y152" s="34">
        <v>0</v>
      </c>
      <c r="Z152" s="4"/>
      <c r="AA152" s="35">
        <v>16</v>
      </c>
      <c r="AB152" s="16" t="s">
        <v>407</v>
      </c>
      <c r="AC152" s="35">
        <v>38</v>
      </c>
      <c r="AD152" s="16" t="s">
        <v>590</v>
      </c>
      <c r="AE152" s="35">
        <v>17</v>
      </c>
      <c r="AF152" s="16" t="s">
        <v>738</v>
      </c>
      <c r="AG152" s="35">
        <v>76</v>
      </c>
      <c r="AH152" s="16" t="s">
        <v>891</v>
      </c>
      <c r="AI152" s="35">
        <v>82</v>
      </c>
      <c r="AJ152" s="28" t="s">
        <v>1092</v>
      </c>
    </row>
    <row r="153" spans="1:36">
      <c r="A153">
        <v>5169</v>
      </c>
      <c r="B153" s="34" t="str">
        <f>VLOOKUP(A153,УИК!A:C,2,FALSE)</f>
        <v>Мали</v>
      </c>
      <c r="C153" s="34" t="str">
        <f>VLOOKUP(A153,УИК!A:C,3,FALSE)</f>
        <v>Посольство в Бамако</v>
      </c>
      <c r="D153" s="30">
        <f t="shared" si="8"/>
        <v>109</v>
      </c>
      <c r="E153" s="30">
        <f t="shared" si="9"/>
        <v>109</v>
      </c>
      <c r="F153" s="37">
        <f t="shared" si="10"/>
        <v>0.58715596330275233</v>
      </c>
      <c r="G153" s="34">
        <v>109</v>
      </c>
      <c r="H153" s="34">
        <v>170</v>
      </c>
      <c r="I153" s="34">
        <v>15</v>
      </c>
      <c r="J153" s="30">
        <f t="shared" si="11"/>
        <v>1</v>
      </c>
      <c r="K153" s="34">
        <v>94</v>
      </c>
      <c r="L153" s="34">
        <v>0</v>
      </c>
      <c r="M153" s="34">
        <v>61</v>
      </c>
      <c r="N153" s="30">
        <v>15</v>
      </c>
      <c r="O153" s="34">
        <v>94</v>
      </c>
      <c r="P153" s="34">
        <v>1</v>
      </c>
      <c r="Q153" s="34">
        <v>108</v>
      </c>
      <c r="R153" s="34">
        <v>0</v>
      </c>
      <c r="S153" s="34">
        <v>0</v>
      </c>
      <c r="T153" s="34">
        <v>0</v>
      </c>
      <c r="U153" s="34">
        <v>0</v>
      </c>
      <c r="V153" s="34">
        <v>0</v>
      </c>
      <c r="W153" s="34">
        <v>0</v>
      </c>
      <c r="X153" s="34">
        <v>0</v>
      </c>
      <c r="Y153" s="34">
        <v>0</v>
      </c>
      <c r="Z153" s="4"/>
      <c r="AA153" s="35">
        <v>7</v>
      </c>
      <c r="AB153" s="16" t="s">
        <v>408</v>
      </c>
      <c r="AC153" s="35">
        <v>11</v>
      </c>
      <c r="AD153" s="16" t="s">
        <v>591</v>
      </c>
      <c r="AE153" s="35">
        <v>6</v>
      </c>
      <c r="AF153" s="16" t="s">
        <v>727</v>
      </c>
      <c r="AG153" s="35">
        <v>20</v>
      </c>
      <c r="AH153" s="16" t="s">
        <v>892</v>
      </c>
      <c r="AI153" s="35">
        <v>64</v>
      </c>
      <c r="AJ153" s="28" t="s">
        <v>1093</v>
      </c>
    </row>
    <row r="154" spans="1:36">
      <c r="A154">
        <v>5170</v>
      </c>
      <c r="B154" s="34" t="str">
        <f>VLOOKUP(A154,УИК!A:C,2,FALSE)</f>
        <v>Мальта</v>
      </c>
      <c r="C154" s="34" t="str">
        <f>VLOOKUP(A154,УИК!A:C,3,FALSE)</f>
        <v>Посольство в Валетте</v>
      </c>
      <c r="D154" s="30">
        <f t="shared" si="8"/>
        <v>332</v>
      </c>
      <c r="E154" s="30">
        <f t="shared" si="9"/>
        <v>332</v>
      </c>
      <c r="F154" s="37">
        <f t="shared" si="10"/>
        <v>0.45783132530120479</v>
      </c>
      <c r="G154" s="34">
        <v>333</v>
      </c>
      <c r="H154" s="34">
        <v>620</v>
      </c>
      <c r="I154" s="34">
        <v>0</v>
      </c>
      <c r="J154" s="30">
        <f t="shared" si="11"/>
        <v>0</v>
      </c>
      <c r="K154" s="34">
        <v>332</v>
      </c>
      <c r="L154" s="34">
        <v>0</v>
      </c>
      <c r="M154" s="34">
        <v>288</v>
      </c>
      <c r="N154" s="30">
        <v>0</v>
      </c>
      <c r="O154" s="34">
        <v>332</v>
      </c>
      <c r="P154" s="34">
        <v>2</v>
      </c>
      <c r="Q154" s="34">
        <v>330</v>
      </c>
      <c r="R154" s="34">
        <v>5</v>
      </c>
      <c r="S154" s="34">
        <v>0</v>
      </c>
      <c r="T154" s="34">
        <v>23</v>
      </c>
      <c r="U154" s="34">
        <v>5</v>
      </c>
      <c r="V154" s="34">
        <v>0</v>
      </c>
      <c r="W154" s="34">
        <v>0</v>
      </c>
      <c r="X154" s="34">
        <v>0</v>
      </c>
      <c r="Y154" s="34">
        <v>0</v>
      </c>
      <c r="Z154" s="4"/>
      <c r="AA154" s="35">
        <v>15</v>
      </c>
      <c r="AB154" s="16" t="s">
        <v>409</v>
      </c>
      <c r="AC154" s="35">
        <v>31</v>
      </c>
      <c r="AD154" s="16" t="s">
        <v>592</v>
      </c>
      <c r="AE154" s="35">
        <v>8</v>
      </c>
      <c r="AF154" s="16" t="s">
        <v>346</v>
      </c>
      <c r="AG154" s="35">
        <v>124</v>
      </c>
      <c r="AH154" s="16" t="s">
        <v>893</v>
      </c>
      <c r="AI154" s="35">
        <v>152</v>
      </c>
      <c r="AJ154" s="28" t="s">
        <v>1094</v>
      </c>
    </row>
    <row r="155" spans="1:36">
      <c r="A155">
        <v>5171</v>
      </c>
      <c r="B155" s="34" t="str">
        <f>VLOOKUP(A155,УИК!A:C,2,FALSE)</f>
        <v>Марокко</v>
      </c>
      <c r="C155" s="34" t="str">
        <f>VLOOKUP(A155,УИК!A:C,3,FALSE)</f>
        <v>Посольство в Рабате</v>
      </c>
      <c r="D155" s="30">
        <f t="shared" si="8"/>
        <v>256</v>
      </c>
      <c r="E155" s="30">
        <f t="shared" si="9"/>
        <v>256</v>
      </c>
      <c r="F155" s="37">
        <f t="shared" si="10"/>
        <v>0.578125</v>
      </c>
      <c r="G155" s="34">
        <v>257</v>
      </c>
      <c r="H155" s="34">
        <v>351</v>
      </c>
      <c r="I155" s="34">
        <v>39</v>
      </c>
      <c r="J155" s="30">
        <f t="shared" si="11"/>
        <v>1</v>
      </c>
      <c r="K155" s="34">
        <v>217</v>
      </c>
      <c r="L155" s="34">
        <v>0</v>
      </c>
      <c r="M155" s="34">
        <v>95</v>
      </c>
      <c r="N155" s="30">
        <v>39</v>
      </c>
      <c r="O155" s="34">
        <v>217</v>
      </c>
      <c r="P155" s="34">
        <v>9</v>
      </c>
      <c r="Q155" s="34">
        <v>247</v>
      </c>
      <c r="R155" s="34">
        <v>5</v>
      </c>
      <c r="S155" s="34">
        <v>0</v>
      </c>
      <c r="T155" s="34">
        <v>0</v>
      </c>
      <c r="U155" s="34">
        <v>5</v>
      </c>
      <c r="V155" s="34">
        <v>0</v>
      </c>
      <c r="W155" s="34">
        <v>0</v>
      </c>
      <c r="X155" s="34">
        <v>0</v>
      </c>
      <c r="Y155" s="34">
        <v>0</v>
      </c>
      <c r="Z155" s="4"/>
      <c r="AA155" s="35">
        <v>7</v>
      </c>
      <c r="AB155" s="16" t="s">
        <v>287</v>
      </c>
      <c r="AC155" s="35">
        <v>32</v>
      </c>
      <c r="AD155" s="16" t="s">
        <v>593</v>
      </c>
      <c r="AE155" s="35">
        <v>6</v>
      </c>
      <c r="AF155" s="16" t="s">
        <v>368</v>
      </c>
      <c r="AG155" s="35">
        <v>54</v>
      </c>
      <c r="AH155" s="16" t="s">
        <v>894</v>
      </c>
      <c r="AI155" s="35">
        <v>148</v>
      </c>
      <c r="AJ155" s="28" t="s">
        <v>1095</v>
      </c>
    </row>
    <row r="156" spans="1:36">
      <c r="A156">
        <v>5172</v>
      </c>
      <c r="B156" s="34" t="str">
        <f>VLOOKUP(A156,УИК!A:C,2,FALSE)</f>
        <v>Марокко</v>
      </c>
      <c r="C156" s="34" t="str">
        <f>VLOOKUP(A156,УИК!A:C,3,FALSE)</f>
        <v>Генеральное консульство в Касабланке</v>
      </c>
      <c r="D156" s="30">
        <f t="shared" si="8"/>
        <v>168</v>
      </c>
      <c r="E156" s="30">
        <f t="shared" si="9"/>
        <v>168</v>
      </c>
      <c r="F156" s="37">
        <f t="shared" si="10"/>
        <v>0.55952380952380953</v>
      </c>
      <c r="G156" s="34">
        <v>169</v>
      </c>
      <c r="H156" s="34">
        <v>600</v>
      </c>
      <c r="I156" s="34">
        <v>26</v>
      </c>
      <c r="J156" s="30">
        <f t="shared" si="11"/>
        <v>1</v>
      </c>
      <c r="K156" s="34">
        <v>141</v>
      </c>
      <c r="L156" s="34">
        <v>1</v>
      </c>
      <c r="M156" s="34">
        <v>432</v>
      </c>
      <c r="N156" s="30">
        <v>27</v>
      </c>
      <c r="O156" s="34">
        <v>141</v>
      </c>
      <c r="P156" s="34">
        <v>3</v>
      </c>
      <c r="Q156" s="34">
        <v>165</v>
      </c>
      <c r="R156" s="34">
        <v>5</v>
      </c>
      <c r="S156" s="34">
        <v>1</v>
      </c>
      <c r="T156" s="34">
        <v>2</v>
      </c>
      <c r="U156" s="34">
        <v>4</v>
      </c>
      <c r="V156" s="34">
        <v>0</v>
      </c>
      <c r="W156" s="34">
        <v>0</v>
      </c>
      <c r="X156" s="34">
        <v>0</v>
      </c>
      <c r="Y156" s="34">
        <v>0</v>
      </c>
      <c r="Z156" s="4"/>
      <c r="AA156" s="35">
        <v>8</v>
      </c>
      <c r="AB156" s="16" t="s">
        <v>354</v>
      </c>
      <c r="AC156" s="35">
        <v>23</v>
      </c>
      <c r="AD156" s="16" t="s">
        <v>594</v>
      </c>
      <c r="AE156" s="35">
        <v>9</v>
      </c>
      <c r="AF156" s="16" t="s">
        <v>739</v>
      </c>
      <c r="AG156" s="35">
        <v>31</v>
      </c>
      <c r="AH156" s="16" t="s">
        <v>895</v>
      </c>
      <c r="AI156" s="35">
        <v>94</v>
      </c>
      <c r="AJ156" s="28" t="s">
        <v>1096</v>
      </c>
    </row>
    <row r="157" spans="1:36">
      <c r="A157">
        <v>5173</v>
      </c>
      <c r="B157" s="34" t="str">
        <f>VLOOKUP(A157,УИК!A:C,2,FALSE)</f>
        <v>Мексика</v>
      </c>
      <c r="C157" s="34" t="str">
        <f>VLOOKUP(A157,УИК!A:C,3,FALSE)</f>
        <v>Посольство в Мехико</v>
      </c>
      <c r="D157" s="30">
        <f t="shared" si="8"/>
        <v>486</v>
      </c>
      <c r="E157" s="30">
        <f t="shared" si="9"/>
        <v>486</v>
      </c>
      <c r="F157" s="37">
        <f t="shared" si="10"/>
        <v>0.54320987654320985</v>
      </c>
      <c r="G157" s="34">
        <v>486</v>
      </c>
      <c r="H157" s="34">
        <v>1500</v>
      </c>
      <c r="I157" s="34">
        <v>136</v>
      </c>
      <c r="J157" s="30">
        <f t="shared" si="11"/>
        <v>1</v>
      </c>
      <c r="K157" s="34">
        <v>350</v>
      </c>
      <c r="L157" s="34">
        <v>0</v>
      </c>
      <c r="M157" s="34">
        <v>1014</v>
      </c>
      <c r="N157" s="30">
        <v>136</v>
      </c>
      <c r="O157" s="34">
        <v>350</v>
      </c>
      <c r="P157" s="34">
        <v>7</v>
      </c>
      <c r="Q157" s="34">
        <v>479</v>
      </c>
      <c r="R157" s="34">
        <v>0</v>
      </c>
      <c r="S157" s="34">
        <v>0</v>
      </c>
      <c r="T157" s="34">
        <v>22</v>
      </c>
      <c r="U157" s="34">
        <v>0</v>
      </c>
      <c r="V157" s="34">
        <v>0</v>
      </c>
      <c r="W157" s="34">
        <v>0</v>
      </c>
      <c r="X157" s="34">
        <v>0</v>
      </c>
      <c r="Y157" s="34">
        <v>0</v>
      </c>
      <c r="Z157" s="4"/>
      <c r="AA157" s="35">
        <v>14</v>
      </c>
      <c r="AB157" s="16" t="s">
        <v>410</v>
      </c>
      <c r="AC157" s="35">
        <v>70</v>
      </c>
      <c r="AD157" s="16" t="s">
        <v>595</v>
      </c>
      <c r="AE157" s="35">
        <v>19</v>
      </c>
      <c r="AF157" s="16" t="s">
        <v>740</v>
      </c>
      <c r="AG157" s="35">
        <v>112</v>
      </c>
      <c r="AH157" s="16" t="s">
        <v>896</v>
      </c>
      <c r="AI157" s="35">
        <v>264</v>
      </c>
      <c r="AJ157" s="28" t="s">
        <v>1097</v>
      </c>
    </row>
    <row r="158" spans="1:36">
      <c r="A158">
        <v>5174</v>
      </c>
      <c r="B158" s="34" t="str">
        <f>VLOOKUP(A158,УИК!A:C,2,FALSE)</f>
        <v>Мозамбик</v>
      </c>
      <c r="C158" s="34" t="str">
        <f>VLOOKUP(A158,УИК!A:C,3,FALSE)</f>
        <v>Посольство в Мапуту</v>
      </c>
      <c r="D158" s="30">
        <f t="shared" si="8"/>
        <v>133</v>
      </c>
      <c r="E158" s="30">
        <f t="shared" si="9"/>
        <v>133</v>
      </c>
      <c r="F158" s="37">
        <f t="shared" si="10"/>
        <v>0.45112781954887216</v>
      </c>
      <c r="G158" s="34">
        <v>215</v>
      </c>
      <c r="H158" s="34">
        <v>200</v>
      </c>
      <c r="I158" s="34">
        <v>8</v>
      </c>
      <c r="J158" s="30">
        <f t="shared" si="11"/>
        <v>1</v>
      </c>
      <c r="K158" s="34">
        <v>125</v>
      </c>
      <c r="L158" s="34">
        <v>0</v>
      </c>
      <c r="M158" s="34">
        <v>67</v>
      </c>
      <c r="N158" s="30">
        <v>8</v>
      </c>
      <c r="O158" s="34">
        <v>125</v>
      </c>
      <c r="P158" s="34">
        <v>3</v>
      </c>
      <c r="Q158" s="34">
        <v>130</v>
      </c>
      <c r="R158" s="34">
        <v>5</v>
      </c>
      <c r="S158" s="34">
        <v>0</v>
      </c>
      <c r="T158" s="34">
        <v>1</v>
      </c>
      <c r="U158" s="34">
        <v>5</v>
      </c>
      <c r="V158" s="34">
        <v>0</v>
      </c>
      <c r="W158" s="34">
        <v>0</v>
      </c>
      <c r="X158" s="34">
        <v>0</v>
      </c>
      <c r="Y158" s="34">
        <v>0</v>
      </c>
      <c r="Z158" s="4"/>
      <c r="AA158" s="35">
        <v>7</v>
      </c>
      <c r="AB158" s="16" t="s">
        <v>384</v>
      </c>
      <c r="AC158" s="35">
        <v>35</v>
      </c>
      <c r="AD158" s="16" t="s">
        <v>596</v>
      </c>
      <c r="AE158" s="35">
        <v>7</v>
      </c>
      <c r="AF158" s="16" t="s">
        <v>384</v>
      </c>
      <c r="AG158" s="35">
        <v>21</v>
      </c>
      <c r="AH158" s="16" t="s">
        <v>582</v>
      </c>
      <c r="AI158" s="35">
        <v>60</v>
      </c>
      <c r="AJ158" s="28" t="s">
        <v>1098</v>
      </c>
    </row>
    <row r="159" spans="1:36">
      <c r="A159">
        <v>5175</v>
      </c>
      <c r="B159" s="34" t="str">
        <f>VLOOKUP(A159,УИК!A:C,2,FALSE)</f>
        <v>Молдавия</v>
      </c>
      <c r="C159" s="34" t="str">
        <f>VLOOKUP(A159,УИК!A:C,3,FALSE)</f>
        <v xml:space="preserve">г. Тирасполь </v>
      </c>
      <c r="D159" s="30">
        <f t="shared" si="8"/>
        <v>1963</v>
      </c>
      <c r="E159" s="30">
        <f t="shared" si="9"/>
        <v>1963</v>
      </c>
      <c r="F159" s="37">
        <f t="shared" si="10"/>
        <v>0.92205807437595522</v>
      </c>
      <c r="G159" s="34">
        <v>1963</v>
      </c>
      <c r="H159" s="34">
        <v>7000</v>
      </c>
      <c r="I159" s="34">
        <v>0</v>
      </c>
      <c r="J159" s="30">
        <f t="shared" si="11"/>
        <v>0</v>
      </c>
      <c r="K159" s="34">
        <v>1664</v>
      </c>
      <c r="L159" s="34">
        <v>299</v>
      </c>
      <c r="M159" s="34">
        <v>5037</v>
      </c>
      <c r="N159" s="30">
        <v>299</v>
      </c>
      <c r="O159" s="34">
        <v>1664</v>
      </c>
      <c r="P159" s="34">
        <v>12</v>
      </c>
      <c r="Q159" s="34">
        <v>1951</v>
      </c>
      <c r="R159" s="34">
        <v>30</v>
      </c>
      <c r="S159" s="34">
        <v>0</v>
      </c>
      <c r="T159" s="34">
        <v>0</v>
      </c>
      <c r="U159" s="34">
        <v>30</v>
      </c>
      <c r="V159" s="34">
        <v>0</v>
      </c>
      <c r="W159" s="34">
        <v>0</v>
      </c>
      <c r="X159" s="34">
        <v>0</v>
      </c>
      <c r="Y159" s="34">
        <v>0</v>
      </c>
      <c r="Z159" s="4"/>
      <c r="AA159" s="35">
        <v>25</v>
      </c>
      <c r="AB159" s="16" t="s">
        <v>301</v>
      </c>
      <c r="AC159" s="35">
        <v>95</v>
      </c>
      <c r="AD159" s="16" t="s">
        <v>597</v>
      </c>
      <c r="AE159" s="35">
        <v>6</v>
      </c>
      <c r="AF159" s="16" t="s">
        <v>741</v>
      </c>
      <c r="AG159" s="35">
        <v>15</v>
      </c>
      <c r="AH159" s="16" t="s">
        <v>403</v>
      </c>
      <c r="AI159" s="35">
        <v>1810</v>
      </c>
      <c r="AJ159" s="28" t="s">
        <v>1099</v>
      </c>
    </row>
    <row r="160" spans="1:36">
      <c r="A160">
        <v>5176</v>
      </c>
      <c r="B160" s="34" t="str">
        <f>VLOOKUP(A160,УИК!A:C,2,FALSE)</f>
        <v>Молдавия</v>
      </c>
      <c r="C160" s="34" t="str">
        <f>VLOOKUP(A160,УИК!A:C,3,FALSE)</f>
        <v xml:space="preserve">г. Тирасполь </v>
      </c>
      <c r="D160" s="30">
        <f t="shared" si="8"/>
        <v>4672</v>
      </c>
      <c r="E160" s="30">
        <f t="shared" si="9"/>
        <v>4672</v>
      </c>
      <c r="F160" s="37">
        <f t="shared" si="10"/>
        <v>0.9060359589041096</v>
      </c>
      <c r="G160" s="34">
        <v>4672</v>
      </c>
      <c r="H160" s="34">
        <v>7000</v>
      </c>
      <c r="I160" s="34">
        <v>0</v>
      </c>
      <c r="J160" s="30">
        <f t="shared" si="11"/>
        <v>0</v>
      </c>
      <c r="K160" s="34">
        <v>4642</v>
      </c>
      <c r="L160" s="34">
        <v>30</v>
      </c>
      <c r="M160" s="34">
        <v>2328</v>
      </c>
      <c r="N160" s="30">
        <v>30</v>
      </c>
      <c r="O160" s="34">
        <v>4642</v>
      </c>
      <c r="P160" s="34">
        <v>34</v>
      </c>
      <c r="Q160" s="34">
        <v>4638</v>
      </c>
      <c r="R160" s="34">
        <v>20</v>
      </c>
      <c r="S160" s="34">
        <v>0</v>
      </c>
      <c r="T160" s="34">
        <v>0</v>
      </c>
      <c r="U160" s="34">
        <v>20</v>
      </c>
      <c r="V160" s="34">
        <v>0</v>
      </c>
      <c r="W160" s="34">
        <v>0</v>
      </c>
      <c r="X160" s="34">
        <v>0</v>
      </c>
      <c r="Y160" s="34">
        <v>0</v>
      </c>
      <c r="Z160" s="4"/>
      <c r="AA160" s="35">
        <v>119</v>
      </c>
      <c r="AB160" s="16" t="s">
        <v>411</v>
      </c>
      <c r="AC160" s="35">
        <v>219</v>
      </c>
      <c r="AD160" s="16" t="s">
        <v>367</v>
      </c>
      <c r="AE160" s="35">
        <v>19</v>
      </c>
      <c r="AF160" s="16" t="s">
        <v>742</v>
      </c>
      <c r="AG160" s="35">
        <v>48</v>
      </c>
      <c r="AH160" s="16" t="s">
        <v>897</v>
      </c>
      <c r="AI160" s="35">
        <v>4233</v>
      </c>
      <c r="AJ160" s="28" t="s">
        <v>1100</v>
      </c>
    </row>
    <row r="161" spans="1:36">
      <c r="A161">
        <v>5177</v>
      </c>
      <c r="B161" s="34" t="str">
        <f>VLOOKUP(A161,УИК!A:C,2,FALSE)</f>
        <v>Молдавия</v>
      </c>
      <c r="C161" s="34" t="str">
        <f>VLOOKUP(A161,УИК!A:C,3,FALSE)</f>
        <v xml:space="preserve">г. Тирасполь </v>
      </c>
      <c r="D161" s="30">
        <f t="shared" si="8"/>
        <v>3111</v>
      </c>
      <c r="E161" s="30">
        <f t="shared" si="9"/>
        <v>3111</v>
      </c>
      <c r="F161" s="37">
        <f t="shared" si="10"/>
        <v>0.84667309546769531</v>
      </c>
      <c r="G161" s="34">
        <v>3111</v>
      </c>
      <c r="H161" s="34">
        <v>7000</v>
      </c>
      <c r="I161" s="34">
        <v>0</v>
      </c>
      <c r="J161" s="30">
        <f t="shared" si="11"/>
        <v>0</v>
      </c>
      <c r="K161" s="34">
        <v>3089</v>
      </c>
      <c r="L161" s="34">
        <v>22</v>
      </c>
      <c r="M161" s="34">
        <v>3889</v>
      </c>
      <c r="N161" s="30">
        <v>22</v>
      </c>
      <c r="O161" s="34">
        <v>3089</v>
      </c>
      <c r="P161" s="34">
        <v>16</v>
      </c>
      <c r="Q161" s="34">
        <v>3095</v>
      </c>
      <c r="R161" s="34">
        <v>20</v>
      </c>
      <c r="S161" s="34">
        <v>0</v>
      </c>
      <c r="T161" s="34">
        <v>2</v>
      </c>
      <c r="U161" s="34">
        <v>20</v>
      </c>
      <c r="V161" s="34">
        <v>0</v>
      </c>
      <c r="W161" s="34">
        <v>0</v>
      </c>
      <c r="X161" s="34">
        <v>0</v>
      </c>
      <c r="Y161" s="34">
        <v>0</v>
      </c>
      <c r="Z161" s="4"/>
      <c r="AA161" s="35">
        <v>108</v>
      </c>
      <c r="AB161" s="16" t="s">
        <v>412</v>
      </c>
      <c r="AC161" s="35">
        <v>182</v>
      </c>
      <c r="AD161" s="16" t="s">
        <v>598</v>
      </c>
      <c r="AE161" s="35">
        <v>31</v>
      </c>
      <c r="AF161" s="16" t="s">
        <v>743</v>
      </c>
      <c r="AG161" s="35">
        <v>140</v>
      </c>
      <c r="AH161" s="16" t="s">
        <v>723</v>
      </c>
      <c r="AI161" s="35">
        <v>2634</v>
      </c>
      <c r="AJ161" s="28" t="s">
        <v>1101</v>
      </c>
    </row>
    <row r="162" spans="1:36">
      <c r="A162">
        <v>5178</v>
      </c>
      <c r="B162" s="34" t="str">
        <f>VLOOKUP(A162,УИК!A:C,2,FALSE)</f>
        <v>Молдавия</v>
      </c>
      <c r="C162" s="34" t="str">
        <f>VLOOKUP(A162,УИК!A:C,3,FALSE)</f>
        <v xml:space="preserve">г. Тирасполь </v>
      </c>
      <c r="D162" s="30">
        <f t="shared" si="8"/>
        <v>2704</v>
      </c>
      <c r="E162" s="30">
        <f t="shared" si="9"/>
        <v>2704</v>
      </c>
      <c r="F162" s="37">
        <f t="shared" si="10"/>
        <v>0.86094674556213013</v>
      </c>
      <c r="G162" s="34">
        <v>2704</v>
      </c>
      <c r="H162" s="34">
        <v>7000</v>
      </c>
      <c r="I162" s="34">
        <v>0</v>
      </c>
      <c r="J162" s="30">
        <f t="shared" si="11"/>
        <v>0</v>
      </c>
      <c r="K162" s="34">
        <v>2665</v>
      </c>
      <c r="L162" s="34">
        <v>39</v>
      </c>
      <c r="M162" s="34">
        <v>4296</v>
      </c>
      <c r="N162" s="30">
        <v>39</v>
      </c>
      <c r="O162" s="34">
        <v>2665</v>
      </c>
      <c r="P162" s="34">
        <v>12</v>
      </c>
      <c r="Q162" s="34">
        <v>2692</v>
      </c>
      <c r="R162" s="34">
        <v>15</v>
      </c>
      <c r="S162" s="34">
        <v>0</v>
      </c>
      <c r="T162" s="34">
        <v>4</v>
      </c>
      <c r="U162" s="34">
        <v>15</v>
      </c>
      <c r="V162" s="34">
        <v>0</v>
      </c>
      <c r="W162" s="34">
        <v>0</v>
      </c>
      <c r="X162" s="34">
        <v>0</v>
      </c>
      <c r="Y162" s="34">
        <v>0</v>
      </c>
      <c r="Z162" s="4"/>
      <c r="AA162" s="35">
        <v>75</v>
      </c>
      <c r="AB162" s="16" t="s">
        <v>413</v>
      </c>
      <c r="AC162" s="35">
        <v>167</v>
      </c>
      <c r="AD162" s="16" t="s">
        <v>599</v>
      </c>
      <c r="AE162" s="35">
        <v>35</v>
      </c>
      <c r="AF162" s="16" t="s">
        <v>744</v>
      </c>
      <c r="AG162" s="35">
        <v>87</v>
      </c>
      <c r="AH162" s="16" t="s">
        <v>435</v>
      </c>
      <c r="AI162" s="35">
        <v>2328</v>
      </c>
      <c r="AJ162" s="28" t="s">
        <v>1102</v>
      </c>
    </row>
    <row r="163" spans="1:36">
      <c r="A163">
        <v>5179</v>
      </c>
      <c r="B163" s="34" t="str">
        <f>VLOOKUP(A163,УИК!A:C,2,FALSE)</f>
        <v>Молдавия</v>
      </c>
      <c r="C163" s="34" t="str">
        <f>VLOOKUP(A163,УИК!A:C,3,FALSE)</f>
        <v xml:space="preserve">г. Тирасполь </v>
      </c>
      <c r="D163" s="30">
        <f t="shared" si="8"/>
        <v>1524</v>
      </c>
      <c r="E163" s="30">
        <f t="shared" si="9"/>
        <v>1524</v>
      </c>
      <c r="F163" s="37">
        <f t="shared" si="10"/>
        <v>0.85892388451443569</v>
      </c>
      <c r="G163" s="34">
        <v>1524</v>
      </c>
      <c r="H163" s="34">
        <v>7000</v>
      </c>
      <c r="I163" s="34">
        <v>0</v>
      </c>
      <c r="J163" s="30">
        <f t="shared" si="11"/>
        <v>0</v>
      </c>
      <c r="K163" s="34">
        <v>1505</v>
      </c>
      <c r="L163" s="34">
        <v>19</v>
      </c>
      <c r="M163" s="34">
        <v>5476</v>
      </c>
      <c r="N163" s="30">
        <v>19</v>
      </c>
      <c r="O163" s="34">
        <v>1505</v>
      </c>
      <c r="P163" s="34">
        <v>6</v>
      </c>
      <c r="Q163" s="34">
        <v>1518</v>
      </c>
      <c r="R163" s="34">
        <v>15</v>
      </c>
      <c r="S163" s="34">
        <v>0</v>
      </c>
      <c r="T163" s="34">
        <v>1</v>
      </c>
      <c r="U163" s="34">
        <v>15</v>
      </c>
      <c r="V163" s="34">
        <v>0</v>
      </c>
      <c r="W163" s="34">
        <v>0</v>
      </c>
      <c r="X163" s="34">
        <v>0</v>
      </c>
      <c r="Y163" s="34">
        <v>0</v>
      </c>
      <c r="Z163" s="4"/>
      <c r="AA163" s="35">
        <v>54</v>
      </c>
      <c r="AB163" s="16" t="s">
        <v>414</v>
      </c>
      <c r="AC163" s="35">
        <v>94</v>
      </c>
      <c r="AD163" s="16" t="s">
        <v>600</v>
      </c>
      <c r="AE163" s="35">
        <v>15</v>
      </c>
      <c r="AF163" s="16" t="s">
        <v>745</v>
      </c>
      <c r="AG163" s="35">
        <v>46</v>
      </c>
      <c r="AH163" s="16" t="s">
        <v>898</v>
      </c>
      <c r="AI163" s="35">
        <v>1309</v>
      </c>
      <c r="AJ163" s="28" t="s">
        <v>1103</v>
      </c>
    </row>
    <row r="164" spans="1:36">
      <c r="A164">
        <v>5180</v>
      </c>
      <c r="B164" s="34" t="str">
        <f>VLOOKUP(A164,УИК!A:C,2,FALSE)</f>
        <v>Молдавия</v>
      </c>
      <c r="C164" s="34" t="str">
        <f>VLOOKUP(A164,УИК!A:C,3,FALSE)</f>
        <v xml:space="preserve">г. Слободзея </v>
      </c>
      <c r="D164" s="30">
        <f t="shared" si="8"/>
        <v>2345</v>
      </c>
      <c r="E164" s="30">
        <f t="shared" si="9"/>
        <v>2345</v>
      </c>
      <c r="F164" s="37">
        <f t="shared" si="10"/>
        <v>0.88358208955223883</v>
      </c>
      <c r="G164" s="34">
        <v>2345</v>
      </c>
      <c r="H164" s="34">
        <v>7000</v>
      </c>
      <c r="I164" s="34">
        <v>0</v>
      </c>
      <c r="J164" s="30">
        <f t="shared" si="11"/>
        <v>0</v>
      </c>
      <c r="K164" s="34">
        <v>2318</v>
      </c>
      <c r="L164" s="34">
        <v>27</v>
      </c>
      <c r="M164" s="34">
        <v>4655</v>
      </c>
      <c r="N164" s="30">
        <v>27</v>
      </c>
      <c r="O164" s="34">
        <v>2318</v>
      </c>
      <c r="P164" s="34">
        <v>12</v>
      </c>
      <c r="Q164" s="34">
        <v>2333</v>
      </c>
      <c r="R164" s="34">
        <v>15</v>
      </c>
      <c r="S164" s="34">
        <v>0</v>
      </c>
      <c r="T164" s="34">
        <v>2</v>
      </c>
      <c r="U164" s="34">
        <v>15</v>
      </c>
      <c r="V164" s="34">
        <v>0</v>
      </c>
      <c r="W164" s="34">
        <v>0</v>
      </c>
      <c r="X164" s="34">
        <v>0</v>
      </c>
      <c r="Y164" s="34">
        <v>0</v>
      </c>
      <c r="Z164" s="4"/>
      <c r="AA164" s="35">
        <v>66</v>
      </c>
      <c r="AB164" s="16" t="s">
        <v>369</v>
      </c>
      <c r="AC164" s="35">
        <v>103</v>
      </c>
      <c r="AD164" s="16" t="s">
        <v>601</v>
      </c>
      <c r="AE164" s="35">
        <v>10</v>
      </c>
      <c r="AF164" s="16" t="s">
        <v>746</v>
      </c>
      <c r="AG164" s="35">
        <v>82</v>
      </c>
      <c r="AH164" s="16" t="s">
        <v>319</v>
      </c>
      <c r="AI164" s="35">
        <v>2072</v>
      </c>
      <c r="AJ164" s="28" t="s">
        <v>1104</v>
      </c>
    </row>
    <row r="165" spans="1:36">
      <c r="A165">
        <v>5181</v>
      </c>
      <c r="B165" s="34" t="str">
        <f>VLOOKUP(A165,УИК!A:C,2,FALSE)</f>
        <v>Молдавия</v>
      </c>
      <c r="C165" s="34" t="str">
        <f>VLOOKUP(A165,УИК!A:C,3,FALSE)</f>
        <v>Посольство в Кишиневе</v>
      </c>
      <c r="D165" s="30">
        <f t="shared" si="8"/>
        <v>4824</v>
      </c>
      <c r="E165" s="30">
        <f t="shared" si="9"/>
        <v>4810</v>
      </c>
      <c r="F165" s="37">
        <f t="shared" si="10"/>
        <v>0.86486486486486491</v>
      </c>
      <c r="G165" s="34">
        <v>4824</v>
      </c>
      <c r="H165" s="34">
        <v>9000</v>
      </c>
      <c r="I165" s="34">
        <v>0</v>
      </c>
      <c r="J165" s="30">
        <f t="shared" si="11"/>
        <v>0</v>
      </c>
      <c r="K165" s="34">
        <v>4132</v>
      </c>
      <c r="L165" s="34">
        <v>692</v>
      </c>
      <c r="M165" s="34">
        <v>4176</v>
      </c>
      <c r="N165" s="30">
        <v>692</v>
      </c>
      <c r="O165" s="34">
        <v>4118</v>
      </c>
      <c r="P165" s="34">
        <v>21</v>
      </c>
      <c r="Q165" s="34">
        <v>4789</v>
      </c>
      <c r="R165" s="34">
        <v>50</v>
      </c>
      <c r="S165" s="34">
        <v>3</v>
      </c>
      <c r="T165" s="34">
        <v>44</v>
      </c>
      <c r="U165" s="34">
        <v>47</v>
      </c>
      <c r="V165" s="34">
        <v>0</v>
      </c>
      <c r="W165" s="34">
        <v>0</v>
      </c>
      <c r="X165" s="34">
        <v>0</v>
      </c>
      <c r="Y165" s="34">
        <v>0</v>
      </c>
      <c r="Z165" s="4"/>
      <c r="AA165" s="35">
        <v>79</v>
      </c>
      <c r="AB165" s="16" t="s">
        <v>322</v>
      </c>
      <c r="AC165" s="35">
        <v>280</v>
      </c>
      <c r="AD165" s="16" t="s">
        <v>580</v>
      </c>
      <c r="AE165" s="35">
        <v>47</v>
      </c>
      <c r="AF165" s="16" t="s">
        <v>745</v>
      </c>
      <c r="AG165" s="35">
        <v>223</v>
      </c>
      <c r="AH165" s="16" t="s">
        <v>899</v>
      </c>
      <c r="AI165" s="35">
        <v>4160</v>
      </c>
      <c r="AJ165" s="28" t="s">
        <v>1105</v>
      </c>
    </row>
    <row r="166" spans="1:36">
      <c r="A166">
        <v>5182</v>
      </c>
      <c r="B166" s="34" t="str">
        <f>VLOOKUP(A166,УИК!A:C,2,FALSE)</f>
        <v>Молдавия</v>
      </c>
      <c r="C166" s="34" t="str">
        <f>VLOOKUP(A166,УИК!A:C,3,FALSE)</f>
        <v>г. Бендеры (в/ч 74273)</v>
      </c>
      <c r="D166" s="30">
        <f t="shared" si="8"/>
        <v>1502</v>
      </c>
      <c r="E166" s="30">
        <f t="shared" si="9"/>
        <v>1502</v>
      </c>
      <c r="F166" s="37">
        <f t="shared" si="10"/>
        <v>0.95206391478029295</v>
      </c>
      <c r="G166" s="34">
        <v>1502</v>
      </c>
      <c r="H166" s="34">
        <v>7000</v>
      </c>
      <c r="I166" s="34">
        <v>0</v>
      </c>
      <c r="J166" s="30">
        <f t="shared" si="11"/>
        <v>0</v>
      </c>
      <c r="K166" s="34">
        <v>1376</v>
      </c>
      <c r="L166" s="34">
        <v>126</v>
      </c>
      <c r="M166" s="34">
        <v>5498</v>
      </c>
      <c r="N166" s="30">
        <v>126</v>
      </c>
      <c r="O166" s="34">
        <v>1376</v>
      </c>
      <c r="P166" s="34">
        <v>2</v>
      </c>
      <c r="Q166" s="34">
        <v>1500</v>
      </c>
      <c r="R166" s="34">
        <v>30</v>
      </c>
      <c r="S166" s="34">
        <v>0</v>
      </c>
      <c r="T166" s="34">
        <v>0</v>
      </c>
      <c r="U166" s="34">
        <v>30</v>
      </c>
      <c r="V166" s="34">
        <v>0</v>
      </c>
      <c r="W166" s="34">
        <v>0</v>
      </c>
      <c r="X166" s="34">
        <v>0</v>
      </c>
      <c r="Y166" s="34">
        <v>0</v>
      </c>
      <c r="Z166" s="4"/>
      <c r="AA166" s="35">
        <v>24</v>
      </c>
      <c r="AB166" s="16" t="s">
        <v>415</v>
      </c>
      <c r="AC166" s="35">
        <v>30</v>
      </c>
      <c r="AD166" s="16" t="s">
        <v>602</v>
      </c>
      <c r="AE166" s="35">
        <v>4</v>
      </c>
      <c r="AF166" s="16" t="s">
        <v>747</v>
      </c>
      <c r="AG166" s="35">
        <v>12</v>
      </c>
      <c r="AH166" s="16" t="s">
        <v>402</v>
      </c>
      <c r="AI166" s="35">
        <v>1430</v>
      </c>
      <c r="AJ166" s="28" t="s">
        <v>1106</v>
      </c>
    </row>
    <row r="167" spans="1:36">
      <c r="A167">
        <v>5183</v>
      </c>
      <c r="B167" s="34" t="str">
        <f>VLOOKUP(A167,УИК!A:C,2,FALSE)</f>
        <v>Молдавия</v>
      </c>
      <c r="C167" s="34" t="str">
        <f>VLOOKUP(A167,УИК!A:C,3,FALSE)</f>
        <v xml:space="preserve">г. Бендеры </v>
      </c>
      <c r="D167" s="30">
        <f t="shared" si="8"/>
        <v>3889</v>
      </c>
      <c r="E167" s="30">
        <f t="shared" si="9"/>
        <v>3889</v>
      </c>
      <c r="F167" s="37">
        <f t="shared" si="10"/>
        <v>0.84263306762663925</v>
      </c>
      <c r="G167" s="34">
        <v>3889</v>
      </c>
      <c r="H167" s="34">
        <v>7000</v>
      </c>
      <c r="I167" s="34">
        <v>0</v>
      </c>
      <c r="J167" s="30">
        <f t="shared" si="11"/>
        <v>0</v>
      </c>
      <c r="K167" s="34">
        <v>3823</v>
      </c>
      <c r="L167" s="34">
        <v>66</v>
      </c>
      <c r="M167" s="34">
        <v>3111</v>
      </c>
      <c r="N167" s="30">
        <v>66</v>
      </c>
      <c r="O167" s="34">
        <v>3823</v>
      </c>
      <c r="P167" s="34">
        <v>33</v>
      </c>
      <c r="Q167" s="34">
        <v>3856</v>
      </c>
      <c r="R167" s="34">
        <v>15</v>
      </c>
      <c r="S167" s="34">
        <v>0</v>
      </c>
      <c r="T167" s="34">
        <v>7</v>
      </c>
      <c r="U167" s="34">
        <v>15</v>
      </c>
      <c r="V167" s="34">
        <v>0</v>
      </c>
      <c r="W167" s="34">
        <v>0</v>
      </c>
      <c r="X167" s="34">
        <v>0</v>
      </c>
      <c r="Y167" s="34">
        <v>0</v>
      </c>
      <c r="Z167" s="4"/>
      <c r="AA167" s="35">
        <v>112</v>
      </c>
      <c r="AB167" s="16" t="s">
        <v>410</v>
      </c>
      <c r="AC167" s="35">
        <v>265</v>
      </c>
      <c r="AD167" s="16" t="s">
        <v>603</v>
      </c>
      <c r="AE167" s="35">
        <v>43</v>
      </c>
      <c r="AF167" s="16" t="s">
        <v>688</v>
      </c>
      <c r="AG167" s="35">
        <v>159</v>
      </c>
      <c r="AH167" s="16" t="s">
        <v>336</v>
      </c>
      <c r="AI167" s="35">
        <v>3277</v>
      </c>
      <c r="AJ167" s="28" t="s">
        <v>1107</v>
      </c>
    </row>
    <row r="168" spans="1:36">
      <c r="A168">
        <v>5184</v>
      </c>
      <c r="B168" s="34" t="str">
        <f>VLOOKUP(A168,УИК!A:C,2,FALSE)</f>
        <v>Молдавия</v>
      </c>
      <c r="C168" s="34" t="str">
        <f>VLOOKUP(A168,УИК!A:C,3,FALSE)</f>
        <v xml:space="preserve">г. Бендеры </v>
      </c>
      <c r="D168" s="30">
        <f t="shared" si="8"/>
        <v>1947</v>
      </c>
      <c r="E168" s="30">
        <f t="shared" si="9"/>
        <v>1947</v>
      </c>
      <c r="F168" s="37">
        <f t="shared" si="10"/>
        <v>0.8633795582948125</v>
      </c>
      <c r="G168" s="34">
        <v>1947</v>
      </c>
      <c r="H168" s="34">
        <v>7000</v>
      </c>
      <c r="I168" s="34">
        <v>0</v>
      </c>
      <c r="J168" s="30">
        <f t="shared" si="11"/>
        <v>0</v>
      </c>
      <c r="K168" s="34">
        <v>1905</v>
      </c>
      <c r="L168" s="34">
        <v>42</v>
      </c>
      <c r="M168" s="34">
        <v>5053</v>
      </c>
      <c r="N168" s="30">
        <v>42</v>
      </c>
      <c r="O168" s="34">
        <v>1905</v>
      </c>
      <c r="P168" s="34">
        <v>19</v>
      </c>
      <c r="Q168" s="34">
        <v>1928</v>
      </c>
      <c r="R168" s="34">
        <v>15</v>
      </c>
      <c r="S168" s="34">
        <v>0</v>
      </c>
      <c r="T168" s="34">
        <v>0</v>
      </c>
      <c r="U168" s="34">
        <v>15</v>
      </c>
      <c r="V168" s="34">
        <v>0</v>
      </c>
      <c r="W168" s="34">
        <v>0</v>
      </c>
      <c r="X168" s="34">
        <v>0</v>
      </c>
      <c r="Y168" s="34">
        <v>0</v>
      </c>
      <c r="Z168" s="4"/>
      <c r="AA168" s="35">
        <v>66</v>
      </c>
      <c r="AB168" s="16" t="s">
        <v>416</v>
      </c>
      <c r="AC168" s="35">
        <v>104</v>
      </c>
      <c r="AD168" s="16" t="s">
        <v>525</v>
      </c>
      <c r="AE168" s="35">
        <v>21</v>
      </c>
      <c r="AF168" s="16" t="s">
        <v>437</v>
      </c>
      <c r="AG168" s="35">
        <v>56</v>
      </c>
      <c r="AH168" s="16" t="s">
        <v>410</v>
      </c>
      <c r="AI168" s="35">
        <v>1681</v>
      </c>
      <c r="AJ168" s="28" t="s">
        <v>1108</v>
      </c>
    </row>
    <row r="169" spans="1:36">
      <c r="A169">
        <v>5185</v>
      </c>
      <c r="B169" s="34" t="str">
        <f>VLOOKUP(A169,УИК!A:C,2,FALSE)</f>
        <v>Молдавия</v>
      </c>
      <c r="C169" s="34" t="str">
        <f>VLOOKUP(A169,УИК!A:C,3,FALSE)</f>
        <v>г. Дубоссары</v>
      </c>
      <c r="D169" s="30">
        <f t="shared" si="8"/>
        <v>2356</v>
      </c>
      <c r="E169" s="30">
        <f t="shared" si="9"/>
        <v>2356</v>
      </c>
      <c r="F169" s="37">
        <f t="shared" si="10"/>
        <v>0.88115449915110355</v>
      </c>
      <c r="G169" s="34">
        <v>2356</v>
      </c>
      <c r="H169" s="34">
        <v>7000</v>
      </c>
      <c r="I169" s="34">
        <v>0</v>
      </c>
      <c r="J169" s="30">
        <f t="shared" si="11"/>
        <v>0</v>
      </c>
      <c r="K169" s="34">
        <v>2337</v>
      </c>
      <c r="L169" s="34">
        <v>19</v>
      </c>
      <c r="M169" s="34">
        <v>4644</v>
      </c>
      <c r="N169" s="30">
        <v>19</v>
      </c>
      <c r="O169" s="34">
        <v>2337</v>
      </c>
      <c r="P169" s="34">
        <v>11</v>
      </c>
      <c r="Q169" s="34">
        <v>2345</v>
      </c>
      <c r="R169" s="34">
        <v>15</v>
      </c>
      <c r="S169" s="34">
        <v>0</v>
      </c>
      <c r="T169" s="34">
        <v>1</v>
      </c>
      <c r="U169" s="34">
        <v>15</v>
      </c>
      <c r="V169" s="34">
        <v>0</v>
      </c>
      <c r="W169" s="34">
        <v>0</v>
      </c>
      <c r="X169" s="34">
        <v>0</v>
      </c>
      <c r="Y169" s="34">
        <v>0</v>
      </c>
      <c r="Z169" s="4"/>
      <c r="AA169" s="35">
        <v>66</v>
      </c>
      <c r="AB169" s="16" t="s">
        <v>355</v>
      </c>
      <c r="AC169" s="35">
        <v>130</v>
      </c>
      <c r="AD169" s="16" t="s">
        <v>365</v>
      </c>
      <c r="AE169" s="35">
        <v>16</v>
      </c>
      <c r="AF169" s="16" t="s">
        <v>748</v>
      </c>
      <c r="AG169" s="35">
        <v>57</v>
      </c>
      <c r="AH169" s="16" t="s">
        <v>900</v>
      </c>
      <c r="AI169" s="35">
        <v>2076</v>
      </c>
      <c r="AJ169" s="28" t="s">
        <v>1109</v>
      </c>
    </row>
    <row r="170" spans="1:36">
      <c r="A170">
        <v>5186</v>
      </c>
      <c r="B170" s="34" t="str">
        <f>VLOOKUP(A170,УИК!A:C,2,FALSE)</f>
        <v>Молдавия</v>
      </c>
      <c r="C170" s="34" t="str">
        <f>VLOOKUP(A170,УИК!A:C,3,FALSE)</f>
        <v xml:space="preserve">г. Рыбница </v>
      </c>
      <c r="D170" s="30">
        <f t="shared" si="8"/>
        <v>2754</v>
      </c>
      <c r="E170" s="30">
        <f t="shared" si="9"/>
        <v>2754</v>
      </c>
      <c r="F170" s="37">
        <f t="shared" si="10"/>
        <v>0.85838779956427014</v>
      </c>
      <c r="G170" s="34">
        <v>2754</v>
      </c>
      <c r="H170" s="34">
        <v>7000</v>
      </c>
      <c r="I170" s="34">
        <v>0</v>
      </c>
      <c r="J170" s="30">
        <f t="shared" si="11"/>
        <v>0</v>
      </c>
      <c r="K170" s="34">
        <v>2735</v>
      </c>
      <c r="L170" s="34">
        <v>19</v>
      </c>
      <c r="M170" s="34">
        <v>4246</v>
      </c>
      <c r="N170" s="30">
        <v>19</v>
      </c>
      <c r="O170" s="34">
        <v>2735</v>
      </c>
      <c r="P170" s="34">
        <v>25</v>
      </c>
      <c r="Q170" s="34">
        <v>2729</v>
      </c>
      <c r="R170" s="34">
        <v>15</v>
      </c>
      <c r="S170" s="34">
        <v>0</v>
      </c>
      <c r="T170" s="34">
        <v>6</v>
      </c>
      <c r="U170" s="34">
        <v>15</v>
      </c>
      <c r="V170" s="34">
        <v>0</v>
      </c>
      <c r="W170" s="34">
        <v>0</v>
      </c>
      <c r="X170" s="34">
        <v>0</v>
      </c>
      <c r="Y170" s="34">
        <v>0</v>
      </c>
      <c r="Z170" s="4"/>
      <c r="AA170" s="35">
        <v>78</v>
      </c>
      <c r="AB170" s="16" t="s">
        <v>417</v>
      </c>
      <c r="AC170" s="35">
        <v>182</v>
      </c>
      <c r="AD170" s="16" t="s">
        <v>604</v>
      </c>
      <c r="AE170" s="35">
        <v>27</v>
      </c>
      <c r="AF170" s="16" t="s">
        <v>745</v>
      </c>
      <c r="AG170" s="35">
        <v>78</v>
      </c>
      <c r="AH170" s="16" t="s">
        <v>417</v>
      </c>
      <c r="AI170" s="35">
        <v>2364</v>
      </c>
      <c r="AJ170" s="28" t="s">
        <v>1110</v>
      </c>
    </row>
    <row r="171" spans="1:36">
      <c r="A171">
        <v>5187</v>
      </c>
      <c r="B171" s="34" t="str">
        <f>VLOOKUP(A171,УИК!A:C,2,FALSE)</f>
        <v>Молдавия</v>
      </c>
      <c r="C171" s="34" t="str">
        <f>VLOOKUP(A171,УИК!A:C,3,FALSE)</f>
        <v xml:space="preserve">г. Бендеры </v>
      </c>
      <c r="D171" s="30">
        <f t="shared" si="8"/>
        <v>2697</v>
      </c>
      <c r="E171" s="30">
        <f t="shared" si="9"/>
        <v>2695</v>
      </c>
      <c r="F171" s="37">
        <f t="shared" si="10"/>
        <v>0.87421150278293136</v>
      </c>
      <c r="G171" s="34">
        <v>2697</v>
      </c>
      <c r="H171" s="34">
        <v>7000</v>
      </c>
      <c r="I171" s="34">
        <v>0</v>
      </c>
      <c r="J171" s="30">
        <f t="shared" si="11"/>
        <v>0</v>
      </c>
      <c r="K171" s="34">
        <v>2646</v>
      </c>
      <c r="L171" s="34">
        <v>51</v>
      </c>
      <c r="M171" s="34">
        <v>4303</v>
      </c>
      <c r="N171" s="30">
        <v>51</v>
      </c>
      <c r="O171" s="34">
        <v>2644</v>
      </c>
      <c r="P171" s="34">
        <v>9</v>
      </c>
      <c r="Q171" s="34">
        <v>2686</v>
      </c>
      <c r="R171" s="34">
        <v>15</v>
      </c>
      <c r="S171" s="34">
        <v>0</v>
      </c>
      <c r="T171" s="34">
        <v>0</v>
      </c>
      <c r="U171" s="34">
        <v>15</v>
      </c>
      <c r="V171" s="34">
        <v>0</v>
      </c>
      <c r="W171" s="34">
        <v>0</v>
      </c>
      <c r="X171" s="34">
        <v>0</v>
      </c>
      <c r="Y171" s="34">
        <v>0</v>
      </c>
      <c r="Z171" s="4"/>
      <c r="AA171" s="35">
        <v>65</v>
      </c>
      <c r="AB171" s="16" t="s">
        <v>346</v>
      </c>
      <c r="AC171" s="35">
        <v>155</v>
      </c>
      <c r="AD171" s="16" t="s">
        <v>605</v>
      </c>
      <c r="AE171" s="35">
        <v>24</v>
      </c>
      <c r="AF171" s="16" t="s">
        <v>749</v>
      </c>
      <c r="AG171" s="35">
        <v>86</v>
      </c>
      <c r="AH171" s="16" t="s">
        <v>716</v>
      </c>
      <c r="AI171" s="35">
        <v>2356</v>
      </c>
      <c r="AJ171" s="28" t="s">
        <v>987</v>
      </c>
    </row>
    <row r="172" spans="1:36">
      <c r="A172">
        <v>5188</v>
      </c>
      <c r="B172" s="34" t="str">
        <f>VLOOKUP(A172,УИК!A:C,2,FALSE)</f>
        <v>Монголия</v>
      </c>
      <c r="C172" s="34" t="str">
        <f>VLOOKUP(A172,УИК!A:C,3,FALSE)</f>
        <v>Посольство в Улан-Баторе</v>
      </c>
      <c r="D172" s="30">
        <f t="shared" si="8"/>
        <v>956</v>
      </c>
      <c r="E172" s="30">
        <f t="shared" si="9"/>
        <v>956</v>
      </c>
      <c r="F172" s="37">
        <f t="shared" si="10"/>
        <v>0.65899581589958156</v>
      </c>
      <c r="G172" s="34">
        <v>1075</v>
      </c>
      <c r="H172" s="34">
        <v>2000</v>
      </c>
      <c r="I172" s="34">
        <v>0</v>
      </c>
      <c r="J172" s="30">
        <f t="shared" si="11"/>
        <v>0</v>
      </c>
      <c r="K172" s="34">
        <v>937</v>
      </c>
      <c r="L172" s="34">
        <v>19</v>
      </c>
      <c r="M172" s="34">
        <v>1044</v>
      </c>
      <c r="N172" s="30">
        <v>19</v>
      </c>
      <c r="O172" s="34">
        <v>937</v>
      </c>
      <c r="P172" s="34">
        <v>12</v>
      </c>
      <c r="Q172" s="34">
        <v>944</v>
      </c>
      <c r="R172" s="34">
        <v>5</v>
      </c>
      <c r="S172" s="34">
        <v>1</v>
      </c>
      <c r="T172" s="34">
        <v>12</v>
      </c>
      <c r="U172" s="34">
        <v>4</v>
      </c>
      <c r="V172" s="34">
        <v>0</v>
      </c>
      <c r="W172" s="34">
        <v>0</v>
      </c>
      <c r="X172" s="34">
        <v>0</v>
      </c>
      <c r="Y172" s="34">
        <v>0</v>
      </c>
      <c r="Z172" s="4"/>
      <c r="AA172" s="35">
        <v>32</v>
      </c>
      <c r="AB172" s="16" t="s">
        <v>418</v>
      </c>
      <c r="AC172" s="35">
        <v>90</v>
      </c>
      <c r="AD172" s="16" t="s">
        <v>606</v>
      </c>
      <c r="AE172" s="35">
        <v>42</v>
      </c>
      <c r="AF172" s="16" t="s">
        <v>601</v>
      </c>
      <c r="AG172" s="35">
        <v>150</v>
      </c>
      <c r="AH172" s="16" t="s">
        <v>901</v>
      </c>
      <c r="AI172" s="35">
        <v>630</v>
      </c>
      <c r="AJ172" s="28" t="s">
        <v>1111</v>
      </c>
    </row>
    <row r="173" spans="1:36">
      <c r="A173">
        <v>5190</v>
      </c>
      <c r="B173" s="34" t="str">
        <f>VLOOKUP(A173,УИК!A:C,2,FALSE)</f>
        <v>Монголия</v>
      </c>
      <c r="C173" s="34" t="str">
        <f>VLOOKUP(A173,УИК!A:C,3,FALSE)</f>
        <v>Генеральное консульство в Эрдэнэте</v>
      </c>
      <c r="D173" s="30">
        <f t="shared" si="8"/>
        <v>399</v>
      </c>
      <c r="E173" s="30">
        <f t="shared" si="9"/>
        <v>399</v>
      </c>
      <c r="F173" s="37">
        <f t="shared" si="10"/>
        <v>0.67418546365914789</v>
      </c>
      <c r="G173" s="34">
        <v>399</v>
      </c>
      <c r="H173" s="34">
        <v>500</v>
      </c>
      <c r="I173" s="34">
        <v>0</v>
      </c>
      <c r="J173" s="30">
        <f t="shared" si="11"/>
        <v>0</v>
      </c>
      <c r="K173" s="34">
        <v>399</v>
      </c>
      <c r="L173" s="34">
        <v>0</v>
      </c>
      <c r="M173" s="34">
        <v>101</v>
      </c>
      <c r="N173" s="30">
        <v>0</v>
      </c>
      <c r="O173" s="34">
        <v>399</v>
      </c>
      <c r="P173" s="34">
        <v>7</v>
      </c>
      <c r="Q173" s="34">
        <v>392</v>
      </c>
      <c r="R173" s="34">
        <v>5</v>
      </c>
      <c r="S173" s="34">
        <v>0</v>
      </c>
      <c r="T173" s="34">
        <v>1</v>
      </c>
      <c r="U173" s="34">
        <v>5</v>
      </c>
      <c r="V173" s="34">
        <v>0</v>
      </c>
      <c r="W173" s="34">
        <v>0</v>
      </c>
      <c r="X173" s="34">
        <v>0</v>
      </c>
      <c r="Y173" s="34">
        <v>0</v>
      </c>
      <c r="Z173" s="4"/>
      <c r="AA173" s="35">
        <v>15</v>
      </c>
      <c r="AB173" s="16" t="s">
        <v>419</v>
      </c>
      <c r="AC173" s="35">
        <v>48</v>
      </c>
      <c r="AD173" s="16" t="s">
        <v>607</v>
      </c>
      <c r="AE173" s="35">
        <v>18</v>
      </c>
      <c r="AF173" s="16" t="s">
        <v>750</v>
      </c>
      <c r="AG173" s="35">
        <v>42</v>
      </c>
      <c r="AH173" s="16" t="s">
        <v>902</v>
      </c>
      <c r="AI173" s="35">
        <v>269</v>
      </c>
      <c r="AJ173" s="28" t="s">
        <v>1112</v>
      </c>
    </row>
    <row r="174" spans="1:36">
      <c r="A174">
        <v>5191</v>
      </c>
      <c r="B174" s="34" t="str">
        <f>VLOOKUP(A174,УИК!A:C,2,FALSE)</f>
        <v>Монголия</v>
      </c>
      <c r="C174" s="34" t="str">
        <f>VLOOKUP(A174,УИК!A:C,3,FALSE)</f>
        <v>г. Бор-Ундур (поселок специалистов)</v>
      </c>
      <c r="D174" s="30">
        <f t="shared" si="8"/>
        <v>87</v>
      </c>
      <c r="E174" s="30">
        <f t="shared" si="9"/>
        <v>87</v>
      </c>
      <c r="F174" s="37">
        <f t="shared" si="10"/>
        <v>0.75862068965517238</v>
      </c>
      <c r="G174" s="34">
        <v>87</v>
      </c>
      <c r="H174" s="34">
        <v>150</v>
      </c>
      <c r="I174" s="34">
        <v>0</v>
      </c>
      <c r="J174" s="30">
        <f t="shared" si="11"/>
        <v>0</v>
      </c>
      <c r="K174" s="34">
        <v>87</v>
      </c>
      <c r="L174" s="34">
        <v>0</v>
      </c>
      <c r="M174" s="34">
        <v>63</v>
      </c>
      <c r="N174" s="30">
        <v>0</v>
      </c>
      <c r="O174" s="34">
        <v>87</v>
      </c>
      <c r="P174" s="34">
        <v>0</v>
      </c>
      <c r="Q174" s="34">
        <v>87</v>
      </c>
      <c r="R174" s="34">
        <v>5</v>
      </c>
      <c r="S174" s="34">
        <v>0</v>
      </c>
      <c r="T174" s="34">
        <v>1</v>
      </c>
      <c r="U174" s="34">
        <v>5</v>
      </c>
      <c r="V174" s="34">
        <v>0</v>
      </c>
      <c r="W174" s="34">
        <v>0</v>
      </c>
      <c r="X174" s="34">
        <v>0</v>
      </c>
      <c r="Y174" s="34">
        <v>0</v>
      </c>
      <c r="Z174" s="4"/>
      <c r="AA174" s="35">
        <v>3</v>
      </c>
      <c r="AB174" s="16" t="s">
        <v>321</v>
      </c>
      <c r="AC174" s="35">
        <v>11</v>
      </c>
      <c r="AD174" s="16" t="s">
        <v>608</v>
      </c>
      <c r="AE174" s="35">
        <v>2</v>
      </c>
      <c r="AF174" s="16" t="s">
        <v>751</v>
      </c>
      <c r="AG174" s="35">
        <v>5</v>
      </c>
      <c r="AH174" s="16" t="s">
        <v>605</v>
      </c>
      <c r="AI174" s="35">
        <v>66</v>
      </c>
      <c r="AJ174" s="28" t="s">
        <v>1113</v>
      </c>
    </row>
    <row r="175" spans="1:36">
      <c r="A175">
        <v>5192</v>
      </c>
      <c r="B175" s="34" t="str">
        <f>VLOOKUP(A175,УИК!A:C,2,FALSE)</f>
        <v>Мьянма</v>
      </c>
      <c r="C175" s="34" t="str">
        <f>VLOOKUP(A175,УИК!A:C,3,FALSE)</f>
        <v>Посольство в Янгоне</v>
      </c>
      <c r="D175" s="30">
        <f t="shared" si="8"/>
        <v>104</v>
      </c>
      <c r="E175" s="30">
        <f t="shared" si="9"/>
        <v>104</v>
      </c>
      <c r="F175" s="37">
        <f t="shared" si="10"/>
        <v>0.60576923076923073</v>
      </c>
      <c r="G175" s="34">
        <v>107</v>
      </c>
      <c r="H175" s="34">
        <v>180</v>
      </c>
      <c r="I175" s="34">
        <v>14</v>
      </c>
      <c r="J175" s="30">
        <f t="shared" si="11"/>
        <v>1</v>
      </c>
      <c r="K175" s="34">
        <v>90</v>
      </c>
      <c r="L175" s="34">
        <v>0</v>
      </c>
      <c r="M175" s="34">
        <v>76</v>
      </c>
      <c r="N175" s="30">
        <v>14</v>
      </c>
      <c r="O175" s="34">
        <v>90</v>
      </c>
      <c r="P175" s="34">
        <v>3</v>
      </c>
      <c r="Q175" s="34">
        <v>101</v>
      </c>
      <c r="R175" s="34">
        <v>5</v>
      </c>
      <c r="S175" s="34">
        <v>0</v>
      </c>
      <c r="T175" s="34">
        <v>1</v>
      </c>
      <c r="U175" s="34">
        <v>5</v>
      </c>
      <c r="V175" s="34">
        <v>0</v>
      </c>
      <c r="W175" s="34">
        <v>0</v>
      </c>
      <c r="X175" s="34">
        <v>0</v>
      </c>
      <c r="Y175" s="34">
        <v>0</v>
      </c>
      <c r="Z175" s="4"/>
      <c r="AA175" s="35">
        <v>8</v>
      </c>
      <c r="AB175" s="16" t="s">
        <v>330</v>
      </c>
      <c r="AC175" s="35">
        <v>21</v>
      </c>
      <c r="AD175" s="16" t="s">
        <v>609</v>
      </c>
      <c r="AE175" s="35">
        <v>4</v>
      </c>
      <c r="AF175" s="16" t="s">
        <v>752</v>
      </c>
      <c r="AG175" s="35">
        <v>5</v>
      </c>
      <c r="AH175" s="16" t="s">
        <v>903</v>
      </c>
      <c r="AI175" s="35">
        <v>63</v>
      </c>
      <c r="AJ175" s="28" t="s">
        <v>1114</v>
      </c>
    </row>
    <row r="176" spans="1:36">
      <c r="A176">
        <v>5193</v>
      </c>
      <c r="B176" s="34" t="str">
        <f>VLOOKUP(A176,УИК!A:C,2,FALSE)</f>
        <v>Намибия</v>
      </c>
      <c r="C176" s="34" t="str">
        <f>VLOOKUP(A176,УИК!A:C,3,FALSE)</f>
        <v>Посольство в Виндхуке</v>
      </c>
      <c r="D176" s="30">
        <f t="shared" si="8"/>
        <v>106</v>
      </c>
      <c r="E176" s="30">
        <f t="shared" si="9"/>
        <v>106</v>
      </c>
      <c r="F176" s="37">
        <f t="shared" si="10"/>
        <v>0.50943396226415094</v>
      </c>
      <c r="G176" s="34">
        <v>160</v>
      </c>
      <c r="H176" s="34">
        <v>150</v>
      </c>
      <c r="I176" s="34">
        <v>6</v>
      </c>
      <c r="J176" s="30">
        <f t="shared" si="11"/>
        <v>1</v>
      </c>
      <c r="K176" s="34">
        <v>100</v>
      </c>
      <c r="L176" s="34">
        <v>0</v>
      </c>
      <c r="M176" s="34">
        <v>44</v>
      </c>
      <c r="N176" s="30">
        <v>6</v>
      </c>
      <c r="O176" s="34">
        <v>100</v>
      </c>
      <c r="P176" s="34">
        <v>0</v>
      </c>
      <c r="Q176" s="34">
        <v>106</v>
      </c>
      <c r="R176" s="34">
        <v>5</v>
      </c>
      <c r="S176" s="34">
        <v>0</v>
      </c>
      <c r="T176" s="34">
        <v>0</v>
      </c>
      <c r="U176" s="34">
        <v>5</v>
      </c>
      <c r="V176" s="34">
        <v>0</v>
      </c>
      <c r="W176" s="34">
        <v>0</v>
      </c>
      <c r="X176" s="34">
        <v>0</v>
      </c>
      <c r="Y176" s="34">
        <v>0</v>
      </c>
      <c r="Z176" s="4"/>
      <c r="AA176" s="35">
        <v>10</v>
      </c>
      <c r="AB176" s="16" t="s">
        <v>420</v>
      </c>
      <c r="AC176" s="35">
        <v>15</v>
      </c>
      <c r="AD176" s="16" t="s">
        <v>610</v>
      </c>
      <c r="AE176" s="35">
        <v>5</v>
      </c>
      <c r="AF176" s="16" t="s">
        <v>753</v>
      </c>
      <c r="AG176" s="35">
        <v>22</v>
      </c>
      <c r="AH176" s="16" t="s">
        <v>904</v>
      </c>
      <c r="AI176" s="35">
        <v>54</v>
      </c>
      <c r="AJ176" s="28" t="s">
        <v>1115</v>
      </c>
    </row>
    <row r="177" spans="1:36">
      <c r="A177">
        <v>5194</v>
      </c>
      <c r="B177" s="34" t="str">
        <f>VLOOKUP(A177,УИК!A:C,2,FALSE)</f>
        <v>Непал</v>
      </c>
      <c r="C177" s="34" t="str">
        <f>VLOOKUP(A177,УИК!A:C,3,FALSE)</f>
        <v>Посольство в Катманду</v>
      </c>
      <c r="D177" s="30">
        <f t="shared" si="8"/>
        <v>66</v>
      </c>
      <c r="E177" s="30">
        <f t="shared" si="9"/>
        <v>66</v>
      </c>
      <c r="F177" s="37">
        <f t="shared" si="10"/>
        <v>0.5</v>
      </c>
      <c r="G177" s="34">
        <v>66</v>
      </c>
      <c r="H177" s="34">
        <v>120</v>
      </c>
      <c r="I177" s="34">
        <v>0</v>
      </c>
      <c r="J177" s="30">
        <f t="shared" si="11"/>
        <v>0</v>
      </c>
      <c r="K177" s="34">
        <v>66</v>
      </c>
      <c r="L177" s="34">
        <v>0</v>
      </c>
      <c r="M177" s="34">
        <v>54</v>
      </c>
      <c r="N177" s="30">
        <v>0</v>
      </c>
      <c r="O177" s="34">
        <v>66</v>
      </c>
      <c r="P177" s="34">
        <v>0</v>
      </c>
      <c r="Q177" s="34">
        <v>66</v>
      </c>
      <c r="R177" s="34">
        <v>5</v>
      </c>
      <c r="S177" s="34">
        <v>0</v>
      </c>
      <c r="T177" s="34">
        <v>6</v>
      </c>
      <c r="U177" s="34">
        <v>5</v>
      </c>
      <c r="V177" s="34">
        <v>0</v>
      </c>
      <c r="W177" s="34">
        <v>0</v>
      </c>
      <c r="X177" s="34">
        <v>0</v>
      </c>
      <c r="Y177" s="34">
        <v>0</v>
      </c>
      <c r="Z177" s="4"/>
      <c r="AA177" s="35">
        <v>2</v>
      </c>
      <c r="AB177" s="16" t="s">
        <v>329</v>
      </c>
      <c r="AC177" s="35">
        <v>10</v>
      </c>
      <c r="AD177" s="16" t="s">
        <v>511</v>
      </c>
      <c r="AE177" s="35">
        <v>6</v>
      </c>
      <c r="AF177" s="16" t="s">
        <v>588</v>
      </c>
      <c r="AG177" s="35">
        <v>15</v>
      </c>
      <c r="AH177" s="16" t="s">
        <v>905</v>
      </c>
      <c r="AI177" s="35">
        <v>33</v>
      </c>
      <c r="AJ177" s="28" t="s">
        <v>1016</v>
      </c>
    </row>
    <row r="178" spans="1:36">
      <c r="A178">
        <v>5195</v>
      </c>
      <c r="B178" s="34" t="str">
        <f>VLOOKUP(A178,УИК!A:C,2,FALSE)</f>
        <v>Нигерия</v>
      </c>
      <c r="C178" s="34" t="str">
        <f>VLOOKUP(A178,УИК!A:C,3,FALSE)</f>
        <v>Посольство в Лагосе</v>
      </c>
      <c r="D178" s="30">
        <f t="shared" si="8"/>
        <v>96</v>
      </c>
      <c r="E178" s="30">
        <f t="shared" si="9"/>
        <v>96</v>
      </c>
      <c r="F178" s="37">
        <f t="shared" si="10"/>
        <v>0.73958333333333337</v>
      </c>
      <c r="G178" s="34">
        <v>96</v>
      </c>
      <c r="H178" s="34">
        <v>301</v>
      </c>
      <c r="I178" s="34">
        <v>0</v>
      </c>
      <c r="J178" s="30">
        <f t="shared" si="11"/>
        <v>0</v>
      </c>
      <c r="K178" s="34">
        <v>96</v>
      </c>
      <c r="L178" s="34">
        <v>0</v>
      </c>
      <c r="M178" s="34">
        <v>205</v>
      </c>
      <c r="N178" s="30">
        <v>0</v>
      </c>
      <c r="O178" s="34">
        <v>96</v>
      </c>
      <c r="P178" s="34">
        <v>2</v>
      </c>
      <c r="Q178" s="34">
        <v>94</v>
      </c>
      <c r="R178" s="34">
        <v>5</v>
      </c>
      <c r="S178" s="34">
        <v>0</v>
      </c>
      <c r="T178" s="34">
        <v>0</v>
      </c>
      <c r="U178" s="34">
        <v>5</v>
      </c>
      <c r="V178" s="34">
        <v>0</v>
      </c>
      <c r="W178" s="34">
        <v>0</v>
      </c>
      <c r="X178" s="34">
        <v>0</v>
      </c>
      <c r="Y178" s="34">
        <v>0</v>
      </c>
      <c r="Z178" s="4"/>
      <c r="AA178" s="35">
        <v>1</v>
      </c>
      <c r="AB178" s="16" t="s">
        <v>421</v>
      </c>
      <c r="AC178" s="35">
        <v>7</v>
      </c>
      <c r="AD178" s="16" t="s">
        <v>611</v>
      </c>
      <c r="AE178" s="35">
        <v>2</v>
      </c>
      <c r="AF178" s="16" t="s">
        <v>442</v>
      </c>
      <c r="AG178" s="35">
        <v>13</v>
      </c>
      <c r="AH178" s="16" t="s">
        <v>637</v>
      </c>
      <c r="AI178" s="35">
        <v>71</v>
      </c>
      <c r="AJ178" s="28" t="s">
        <v>1116</v>
      </c>
    </row>
    <row r="179" spans="1:36">
      <c r="A179">
        <v>5196</v>
      </c>
      <c r="B179" s="34" t="str">
        <f>VLOOKUP(A179,УИК!A:C,2,FALSE)</f>
        <v>Нидерланды</v>
      </c>
      <c r="C179" s="34" t="str">
        <f>VLOOKUP(A179,УИК!A:C,3,FALSE)</f>
        <v>Посольство в Гааге</v>
      </c>
      <c r="D179" s="30">
        <f t="shared" si="8"/>
        <v>880</v>
      </c>
      <c r="E179" s="30">
        <f t="shared" si="9"/>
        <v>879</v>
      </c>
      <c r="F179" s="37">
        <f t="shared" si="10"/>
        <v>0.32764505119453924</v>
      </c>
      <c r="G179" s="34">
        <v>881</v>
      </c>
      <c r="H179" s="34">
        <v>1000</v>
      </c>
      <c r="I179" s="34">
        <v>0</v>
      </c>
      <c r="J179" s="30">
        <f t="shared" si="11"/>
        <v>0</v>
      </c>
      <c r="K179" s="34">
        <v>706</v>
      </c>
      <c r="L179" s="34">
        <v>174</v>
      </c>
      <c r="M179" s="34">
        <v>120</v>
      </c>
      <c r="N179" s="30">
        <v>174</v>
      </c>
      <c r="O179" s="34">
        <v>705</v>
      </c>
      <c r="P179" s="34">
        <v>25</v>
      </c>
      <c r="Q179" s="34">
        <v>854</v>
      </c>
      <c r="R179" s="34">
        <v>5</v>
      </c>
      <c r="S179" s="34">
        <v>0</v>
      </c>
      <c r="T179" s="34">
        <v>31</v>
      </c>
      <c r="U179" s="34">
        <v>5</v>
      </c>
      <c r="V179" s="34">
        <v>0</v>
      </c>
      <c r="W179" s="34">
        <v>0</v>
      </c>
      <c r="X179" s="34">
        <v>0</v>
      </c>
      <c r="Y179" s="34">
        <v>0</v>
      </c>
      <c r="Z179" s="4"/>
      <c r="AA179" s="35">
        <v>36</v>
      </c>
      <c r="AB179" s="16" t="s">
        <v>422</v>
      </c>
      <c r="AC179" s="35">
        <v>109</v>
      </c>
      <c r="AD179" s="16" t="s">
        <v>506</v>
      </c>
      <c r="AE179" s="35">
        <v>62</v>
      </c>
      <c r="AF179" s="16" t="s">
        <v>754</v>
      </c>
      <c r="AG179" s="35">
        <v>359</v>
      </c>
      <c r="AH179" s="16" t="s">
        <v>906</v>
      </c>
      <c r="AI179" s="35">
        <v>288</v>
      </c>
      <c r="AJ179" s="28" t="s">
        <v>1117</v>
      </c>
    </row>
    <row r="180" spans="1:36">
      <c r="A180">
        <v>5197</v>
      </c>
      <c r="B180" s="34" t="str">
        <f>VLOOKUP(A180,УИК!A:C,2,FALSE)</f>
        <v>Нидерланды</v>
      </c>
      <c r="C180" s="34" t="str">
        <f>VLOOKUP(A180,УИК!A:C,3,FALSE)</f>
        <v>Торгпредство в Амстердаме</v>
      </c>
      <c r="D180" s="30">
        <f t="shared" si="8"/>
        <v>711</v>
      </c>
      <c r="E180" s="30">
        <f t="shared" si="9"/>
        <v>711</v>
      </c>
      <c r="F180" s="37">
        <f t="shared" si="10"/>
        <v>0.21659634317862167</v>
      </c>
      <c r="G180" s="34">
        <v>711</v>
      </c>
      <c r="H180" s="34">
        <v>900</v>
      </c>
      <c r="I180" s="34">
        <v>0</v>
      </c>
      <c r="J180" s="30">
        <f t="shared" si="11"/>
        <v>0</v>
      </c>
      <c r="K180" s="34">
        <v>710</v>
      </c>
      <c r="L180" s="34">
        <v>1</v>
      </c>
      <c r="M180" s="34">
        <v>189</v>
      </c>
      <c r="N180" s="30">
        <v>1</v>
      </c>
      <c r="O180" s="34">
        <v>710</v>
      </c>
      <c r="P180" s="34">
        <v>26</v>
      </c>
      <c r="Q180" s="34">
        <v>685</v>
      </c>
      <c r="R180" s="34">
        <v>5</v>
      </c>
      <c r="S180" s="34">
        <v>0</v>
      </c>
      <c r="T180" s="34">
        <v>67</v>
      </c>
      <c r="U180" s="34">
        <v>5</v>
      </c>
      <c r="V180" s="34">
        <v>0</v>
      </c>
      <c r="W180" s="34">
        <v>0</v>
      </c>
      <c r="X180" s="34">
        <v>0</v>
      </c>
      <c r="Y180" s="34">
        <v>0</v>
      </c>
      <c r="Z180" s="4"/>
      <c r="AA180" s="35">
        <v>18</v>
      </c>
      <c r="AB180" s="16" t="s">
        <v>423</v>
      </c>
      <c r="AC180" s="35">
        <v>92</v>
      </c>
      <c r="AD180" s="16" t="s">
        <v>612</v>
      </c>
      <c r="AE180" s="35">
        <v>43</v>
      </c>
      <c r="AF180" s="16" t="s">
        <v>755</v>
      </c>
      <c r="AG180" s="35">
        <v>378</v>
      </c>
      <c r="AH180" s="16" t="s">
        <v>907</v>
      </c>
      <c r="AI180" s="35">
        <v>154</v>
      </c>
      <c r="AJ180" s="28" t="s">
        <v>1118</v>
      </c>
    </row>
    <row r="181" spans="1:36">
      <c r="A181">
        <v>5198</v>
      </c>
      <c r="B181" s="34" t="str">
        <f>VLOOKUP(A181,УИК!A:C,2,FALSE)</f>
        <v>Никарагуа</v>
      </c>
      <c r="C181" s="34" t="str">
        <f>VLOOKUP(A181,УИК!A:C,3,FALSE)</f>
        <v>Посольство в Манагуа</v>
      </c>
      <c r="D181" s="30">
        <f t="shared" si="8"/>
        <v>88</v>
      </c>
      <c r="E181" s="30">
        <f t="shared" si="9"/>
        <v>88</v>
      </c>
      <c r="F181" s="37">
        <f t="shared" si="10"/>
        <v>0.59090909090909094</v>
      </c>
      <c r="G181" s="34">
        <v>116</v>
      </c>
      <c r="H181" s="34">
        <v>200</v>
      </c>
      <c r="I181" s="34">
        <v>0</v>
      </c>
      <c r="J181" s="30">
        <f t="shared" si="11"/>
        <v>0</v>
      </c>
      <c r="K181" s="34">
        <v>88</v>
      </c>
      <c r="L181" s="34">
        <v>0</v>
      </c>
      <c r="M181" s="34">
        <v>112</v>
      </c>
      <c r="N181" s="30">
        <v>0</v>
      </c>
      <c r="O181" s="34">
        <v>88</v>
      </c>
      <c r="P181" s="34">
        <v>0</v>
      </c>
      <c r="Q181" s="34">
        <v>88</v>
      </c>
      <c r="R181" s="34">
        <v>5</v>
      </c>
      <c r="S181" s="34">
        <v>0</v>
      </c>
      <c r="T181" s="34">
        <v>0</v>
      </c>
      <c r="U181" s="34">
        <v>5</v>
      </c>
      <c r="V181" s="34">
        <v>0</v>
      </c>
      <c r="W181" s="34">
        <v>0</v>
      </c>
      <c r="X181" s="34">
        <v>0</v>
      </c>
      <c r="Y181" s="34">
        <v>0</v>
      </c>
      <c r="Z181" s="4"/>
      <c r="AA181" s="35">
        <v>3</v>
      </c>
      <c r="AB181" s="16" t="s">
        <v>424</v>
      </c>
      <c r="AC181" s="35">
        <v>17</v>
      </c>
      <c r="AD181" s="16" t="s">
        <v>613</v>
      </c>
      <c r="AE181" s="35">
        <v>0</v>
      </c>
      <c r="AF181" s="16" t="s">
        <v>292</v>
      </c>
      <c r="AG181" s="35">
        <v>16</v>
      </c>
      <c r="AH181" s="16" t="s">
        <v>571</v>
      </c>
      <c r="AI181" s="35">
        <v>52</v>
      </c>
      <c r="AJ181" s="28" t="s">
        <v>1119</v>
      </c>
    </row>
    <row r="182" spans="1:36">
      <c r="A182">
        <v>5199</v>
      </c>
      <c r="B182" s="34" t="str">
        <f>VLOOKUP(A182,УИК!A:C,2,FALSE)</f>
        <v>Новая Зеландия</v>
      </c>
      <c r="C182" s="34" t="str">
        <f>VLOOKUP(A182,УИК!A:C,3,FALSE)</f>
        <v>Посольство в Веллингтоне</v>
      </c>
      <c r="D182" s="30">
        <f t="shared" si="8"/>
        <v>130</v>
      </c>
      <c r="E182" s="30">
        <f t="shared" si="9"/>
        <v>130</v>
      </c>
      <c r="F182" s="37">
        <f t="shared" si="10"/>
        <v>0.4</v>
      </c>
      <c r="G182" s="34">
        <v>130</v>
      </c>
      <c r="H182" s="34">
        <v>1200</v>
      </c>
      <c r="I182" s="34">
        <v>0</v>
      </c>
      <c r="J182" s="30">
        <f t="shared" si="11"/>
        <v>0</v>
      </c>
      <c r="K182" s="34">
        <v>129</v>
      </c>
      <c r="L182" s="34">
        <v>1</v>
      </c>
      <c r="M182" s="34">
        <v>1070</v>
      </c>
      <c r="N182" s="30">
        <v>1</v>
      </c>
      <c r="O182" s="34">
        <v>129</v>
      </c>
      <c r="P182" s="34">
        <v>0</v>
      </c>
      <c r="Q182" s="34">
        <v>130</v>
      </c>
      <c r="R182" s="34">
        <v>5</v>
      </c>
      <c r="S182" s="34">
        <v>0</v>
      </c>
      <c r="T182" s="34">
        <v>0</v>
      </c>
      <c r="U182" s="34">
        <v>5</v>
      </c>
      <c r="V182" s="34">
        <v>0</v>
      </c>
      <c r="W182" s="34">
        <v>0</v>
      </c>
      <c r="X182" s="34">
        <v>0</v>
      </c>
      <c r="Y182" s="34">
        <v>0</v>
      </c>
      <c r="Z182" s="4"/>
      <c r="AA182" s="35">
        <v>9</v>
      </c>
      <c r="AB182" s="16" t="s">
        <v>425</v>
      </c>
      <c r="AC182" s="35">
        <v>24</v>
      </c>
      <c r="AD182" s="16" t="s">
        <v>614</v>
      </c>
      <c r="AE182" s="35">
        <v>13</v>
      </c>
      <c r="AF182" s="16" t="s">
        <v>756</v>
      </c>
      <c r="AG182" s="35">
        <v>32</v>
      </c>
      <c r="AH182" s="16" t="s">
        <v>908</v>
      </c>
      <c r="AI182" s="35">
        <v>52</v>
      </c>
      <c r="AJ182" s="28" t="s">
        <v>1120</v>
      </c>
    </row>
    <row r="183" spans="1:36">
      <c r="A183">
        <v>5200</v>
      </c>
      <c r="B183" s="34" t="str">
        <f>VLOOKUP(A183,УИК!A:C,2,FALSE)</f>
        <v>Новая Зеландия</v>
      </c>
      <c r="C183" s="34" t="str">
        <f>VLOOKUP(A183,УИК!A:C,3,FALSE)</f>
        <v>г. Окленд</v>
      </c>
      <c r="D183" s="30">
        <f t="shared" si="8"/>
        <v>571</v>
      </c>
      <c r="E183" s="30">
        <f t="shared" si="9"/>
        <v>571</v>
      </c>
      <c r="F183" s="37">
        <f t="shared" si="10"/>
        <v>0.29772329246935203</v>
      </c>
      <c r="G183" s="34">
        <v>571</v>
      </c>
      <c r="H183" s="34">
        <v>1000</v>
      </c>
      <c r="I183" s="34">
        <v>0</v>
      </c>
      <c r="J183" s="30">
        <f t="shared" si="11"/>
        <v>0</v>
      </c>
      <c r="K183" s="34">
        <v>571</v>
      </c>
      <c r="L183" s="34">
        <v>0</v>
      </c>
      <c r="M183" s="34">
        <v>429</v>
      </c>
      <c r="N183" s="30">
        <v>0</v>
      </c>
      <c r="O183" s="34">
        <v>571</v>
      </c>
      <c r="P183" s="34">
        <v>11</v>
      </c>
      <c r="Q183" s="34">
        <v>560</v>
      </c>
      <c r="R183" s="34">
        <v>5</v>
      </c>
      <c r="S183" s="34">
        <v>0</v>
      </c>
      <c r="T183" s="34">
        <v>7</v>
      </c>
      <c r="U183" s="34">
        <v>5</v>
      </c>
      <c r="V183" s="34">
        <v>0</v>
      </c>
      <c r="W183" s="34">
        <v>0</v>
      </c>
      <c r="X183" s="34">
        <v>0</v>
      </c>
      <c r="Y183" s="34">
        <v>0</v>
      </c>
      <c r="Z183" s="4"/>
      <c r="AA183" s="35">
        <v>38</v>
      </c>
      <c r="AB183" s="16" t="s">
        <v>426</v>
      </c>
      <c r="AC183" s="35">
        <v>67</v>
      </c>
      <c r="AD183" s="16" t="s">
        <v>615</v>
      </c>
      <c r="AE183" s="35">
        <v>38</v>
      </c>
      <c r="AF183" s="16" t="s">
        <v>426</v>
      </c>
      <c r="AG183" s="35">
        <v>247</v>
      </c>
      <c r="AH183" s="16" t="s">
        <v>909</v>
      </c>
      <c r="AI183" s="35">
        <v>170</v>
      </c>
      <c r="AJ183" s="28" t="s">
        <v>1121</v>
      </c>
    </row>
    <row r="184" spans="1:36">
      <c r="A184">
        <v>5201</v>
      </c>
      <c r="B184" s="34" t="str">
        <f>VLOOKUP(A184,УИК!A:C,2,FALSE)</f>
        <v>Норвегия</v>
      </c>
      <c r="C184" s="34" t="str">
        <f>VLOOKUP(A184,УИК!A:C,3,FALSE)</f>
        <v>Посольство в Осло</v>
      </c>
      <c r="D184" s="30">
        <f t="shared" si="8"/>
        <v>968</v>
      </c>
      <c r="E184" s="30">
        <f t="shared" si="9"/>
        <v>966</v>
      </c>
      <c r="F184" s="37">
        <f t="shared" si="10"/>
        <v>0.35300207039337472</v>
      </c>
      <c r="G184" s="34">
        <v>968</v>
      </c>
      <c r="H184" s="34">
        <v>1500</v>
      </c>
      <c r="I184" s="34">
        <v>193</v>
      </c>
      <c r="J184" s="30">
        <f t="shared" si="11"/>
        <v>1</v>
      </c>
      <c r="K184" s="34">
        <v>772</v>
      </c>
      <c r="L184" s="34">
        <v>3</v>
      </c>
      <c r="M184" s="34">
        <v>532</v>
      </c>
      <c r="N184" s="30">
        <v>196</v>
      </c>
      <c r="O184" s="34">
        <v>770</v>
      </c>
      <c r="P184" s="34">
        <v>13</v>
      </c>
      <c r="Q184" s="34">
        <v>953</v>
      </c>
      <c r="R184" s="34">
        <v>10</v>
      </c>
      <c r="S184" s="34">
        <v>0</v>
      </c>
      <c r="T184" s="34">
        <v>20</v>
      </c>
      <c r="U184" s="34">
        <v>10</v>
      </c>
      <c r="V184" s="34">
        <v>0</v>
      </c>
      <c r="W184" s="34">
        <v>0</v>
      </c>
      <c r="X184" s="34">
        <v>0</v>
      </c>
      <c r="Y184" s="34">
        <v>0</v>
      </c>
      <c r="Z184" s="4"/>
      <c r="AA184" s="35">
        <v>28</v>
      </c>
      <c r="AB184" s="16" t="s">
        <v>427</v>
      </c>
      <c r="AC184" s="35">
        <v>133</v>
      </c>
      <c r="AD184" s="16" t="s">
        <v>616</v>
      </c>
      <c r="AE184" s="35">
        <v>84</v>
      </c>
      <c r="AF184" s="16" t="s">
        <v>579</v>
      </c>
      <c r="AG184" s="35">
        <v>367</v>
      </c>
      <c r="AH184" s="16" t="s">
        <v>910</v>
      </c>
      <c r="AI184" s="35">
        <v>341</v>
      </c>
      <c r="AJ184" s="28" t="s">
        <v>1122</v>
      </c>
    </row>
    <row r="185" spans="1:36">
      <c r="A185">
        <v>5203</v>
      </c>
      <c r="B185" s="34" t="str">
        <f>VLOOKUP(A185,УИК!A:C,2,FALSE)</f>
        <v>Норвегия</v>
      </c>
      <c r="C185" s="34" t="str">
        <f>VLOOKUP(A185,УИК!A:C,3,FALSE)</f>
        <v>Консульство в Баренцбурге</v>
      </c>
      <c r="D185" s="30">
        <f t="shared" si="8"/>
        <v>107</v>
      </c>
      <c r="E185" s="30">
        <f t="shared" si="9"/>
        <v>107</v>
      </c>
      <c r="F185" s="37">
        <f t="shared" si="10"/>
        <v>0.59813084112149528</v>
      </c>
      <c r="G185" s="34">
        <v>107</v>
      </c>
      <c r="H185" s="34">
        <v>150</v>
      </c>
      <c r="I185" s="34">
        <v>0</v>
      </c>
      <c r="J185" s="30">
        <f t="shared" si="11"/>
        <v>0</v>
      </c>
      <c r="K185" s="34">
        <v>107</v>
      </c>
      <c r="L185" s="34">
        <v>0</v>
      </c>
      <c r="M185" s="34">
        <v>43</v>
      </c>
      <c r="N185" s="30">
        <v>0</v>
      </c>
      <c r="O185" s="34">
        <v>107</v>
      </c>
      <c r="P185" s="34">
        <v>0</v>
      </c>
      <c r="Q185" s="34">
        <v>107</v>
      </c>
      <c r="R185" s="34">
        <v>5</v>
      </c>
      <c r="S185" s="34">
        <v>0</v>
      </c>
      <c r="T185" s="34">
        <v>2</v>
      </c>
      <c r="U185" s="34">
        <v>5</v>
      </c>
      <c r="V185" s="34">
        <v>0</v>
      </c>
      <c r="W185" s="34">
        <v>0</v>
      </c>
      <c r="X185" s="34">
        <v>0</v>
      </c>
      <c r="Y185" s="34">
        <v>0</v>
      </c>
      <c r="Z185" s="4"/>
      <c r="AA185" s="35">
        <v>10</v>
      </c>
      <c r="AB185" s="16" t="s">
        <v>428</v>
      </c>
      <c r="AC185" s="35">
        <v>15</v>
      </c>
      <c r="AD185" s="16" t="s">
        <v>517</v>
      </c>
      <c r="AE185" s="35">
        <v>4</v>
      </c>
      <c r="AF185" s="16" t="s">
        <v>390</v>
      </c>
      <c r="AG185" s="35">
        <v>14</v>
      </c>
      <c r="AH185" s="16" t="s">
        <v>911</v>
      </c>
      <c r="AI185" s="35">
        <v>64</v>
      </c>
      <c r="AJ185" s="28" t="s">
        <v>1123</v>
      </c>
    </row>
    <row r="186" spans="1:36">
      <c r="A186">
        <v>5204</v>
      </c>
      <c r="B186" s="34" t="str">
        <f>VLOOKUP(A186,УИК!A:C,2,FALSE)</f>
        <v>ОАЭ</v>
      </c>
      <c r="C186" s="34" t="str">
        <f>VLOOKUP(A186,УИК!A:C,3,FALSE)</f>
        <v>Посольство в Абу-Даби</v>
      </c>
      <c r="D186" s="30">
        <f t="shared" si="8"/>
        <v>339</v>
      </c>
      <c r="E186" s="30">
        <f t="shared" si="9"/>
        <v>339</v>
      </c>
      <c r="F186" s="37">
        <f t="shared" si="10"/>
        <v>0.55752212389380529</v>
      </c>
      <c r="G186" s="34">
        <v>339</v>
      </c>
      <c r="H186" s="34">
        <v>650</v>
      </c>
      <c r="I186" s="34">
        <v>0</v>
      </c>
      <c r="J186" s="30">
        <f t="shared" si="11"/>
        <v>0</v>
      </c>
      <c r="K186" s="34">
        <v>339</v>
      </c>
      <c r="L186" s="34">
        <v>0</v>
      </c>
      <c r="M186" s="34">
        <v>311</v>
      </c>
      <c r="N186" s="30">
        <v>0</v>
      </c>
      <c r="O186" s="34">
        <v>339</v>
      </c>
      <c r="P186" s="34">
        <v>4</v>
      </c>
      <c r="Q186" s="34">
        <v>335</v>
      </c>
      <c r="R186" s="34">
        <v>5</v>
      </c>
      <c r="S186" s="34">
        <v>0</v>
      </c>
      <c r="T186" s="34">
        <v>10</v>
      </c>
      <c r="U186" s="34">
        <v>5</v>
      </c>
      <c r="V186" s="34">
        <v>0</v>
      </c>
      <c r="W186" s="34">
        <v>0</v>
      </c>
      <c r="X186" s="34">
        <v>0</v>
      </c>
      <c r="Y186" s="34">
        <v>0</v>
      </c>
      <c r="Z186" s="4"/>
      <c r="AA186" s="35">
        <v>12</v>
      </c>
      <c r="AB186" s="16" t="s">
        <v>414</v>
      </c>
      <c r="AC186" s="35">
        <v>41</v>
      </c>
      <c r="AD186" s="16" t="s">
        <v>617</v>
      </c>
      <c r="AE186" s="35">
        <v>7</v>
      </c>
      <c r="AF186" s="16" t="s">
        <v>757</v>
      </c>
      <c r="AG186" s="35">
        <v>86</v>
      </c>
      <c r="AH186" s="16" t="s">
        <v>912</v>
      </c>
      <c r="AI186" s="35">
        <v>189</v>
      </c>
      <c r="AJ186" s="28" t="s">
        <v>1124</v>
      </c>
    </row>
    <row r="187" spans="1:36">
      <c r="A187">
        <v>5205</v>
      </c>
      <c r="B187" s="34" t="str">
        <f>VLOOKUP(A187,УИК!A:C,2,FALSE)</f>
        <v>ОАЭ</v>
      </c>
      <c r="C187" s="34" t="str">
        <f>VLOOKUP(A187,УИК!A:C,3,FALSE)</f>
        <v>Генеральное консульство в Дубае</v>
      </c>
      <c r="D187" s="30">
        <f t="shared" si="8"/>
        <v>1956</v>
      </c>
      <c r="E187" s="30">
        <f t="shared" si="9"/>
        <v>1956</v>
      </c>
      <c r="F187" s="37">
        <f t="shared" si="10"/>
        <v>0.46267893660531695</v>
      </c>
      <c r="G187" s="34">
        <v>1956</v>
      </c>
      <c r="H187" s="34">
        <v>2000</v>
      </c>
      <c r="I187" s="34">
        <v>0</v>
      </c>
      <c r="J187" s="30">
        <f t="shared" si="11"/>
        <v>0</v>
      </c>
      <c r="K187" s="34">
        <v>1708</v>
      </c>
      <c r="L187" s="34">
        <v>248</v>
      </c>
      <c r="M187" s="34">
        <v>44</v>
      </c>
      <c r="N187" s="30">
        <v>248</v>
      </c>
      <c r="O187" s="34">
        <v>1708</v>
      </c>
      <c r="P187" s="34">
        <v>21</v>
      </c>
      <c r="Q187" s="34">
        <v>1935</v>
      </c>
      <c r="R187" s="34">
        <v>5</v>
      </c>
      <c r="S187" s="34">
        <v>0</v>
      </c>
      <c r="T187" s="34">
        <v>346</v>
      </c>
      <c r="U187" s="34">
        <v>5</v>
      </c>
      <c r="V187" s="34">
        <v>0</v>
      </c>
      <c r="W187" s="34">
        <v>0</v>
      </c>
      <c r="X187" s="34">
        <v>0</v>
      </c>
      <c r="Y187" s="34">
        <v>0</v>
      </c>
      <c r="Z187" s="4"/>
      <c r="AA187" s="35">
        <v>58</v>
      </c>
      <c r="AB187" s="16" t="s">
        <v>429</v>
      </c>
      <c r="AC187" s="35">
        <v>200</v>
      </c>
      <c r="AD187" s="16" t="s">
        <v>618</v>
      </c>
      <c r="AE187" s="35">
        <v>51</v>
      </c>
      <c r="AF187" s="16" t="s">
        <v>398</v>
      </c>
      <c r="AG187" s="35">
        <v>721</v>
      </c>
      <c r="AH187" s="16" t="s">
        <v>913</v>
      </c>
      <c r="AI187" s="35">
        <v>905</v>
      </c>
      <c r="AJ187" s="28" t="s">
        <v>1125</v>
      </c>
    </row>
    <row r="188" spans="1:36">
      <c r="A188">
        <v>5206</v>
      </c>
      <c r="B188" s="34" t="str">
        <f>VLOOKUP(A188,УИК!A:C,2,FALSE)</f>
        <v>Оман</v>
      </c>
      <c r="C188" s="34" t="str">
        <f>VLOOKUP(A188,УИК!A:C,3,FALSE)</f>
        <v>Посольство в Маскате</v>
      </c>
      <c r="D188" s="30">
        <f t="shared" si="8"/>
        <v>75</v>
      </c>
      <c r="E188" s="30">
        <f t="shared" si="9"/>
        <v>75</v>
      </c>
      <c r="F188" s="37">
        <f t="shared" si="10"/>
        <v>0.61333333333333329</v>
      </c>
      <c r="G188" s="34">
        <v>75</v>
      </c>
      <c r="H188" s="34">
        <v>1000</v>
      </c>
      <c r="I188" s="34">
        <v>0</v>
      </c>
      <c r="J188" s="30">
        <f t="shared" si="11"/>
        <v>0</v>
      </c>
      <c r="K188" s="34">
        <v>75</v>
      </c>
      <c r="L188" s="34">
        <v>0</v>
      </c>
      <c r="M188" s="34">
        <v>925</v>
      </c>
      <c r="N188" s="30">
        <v>0</v>
      </c>
      <c r="O188" s="34">
        <v>75</v>
      </c>
      <c r="P188" s="34">
        <v>1</v>
      </c>
      <c r="Q188" s="34">
        <v>74</v>
      </c>
      <c r="R188" s="34">
        <v>3</v>
      </c>
      <c r="S188" s="34">
        <v>0</v>
      </c>
      <c r="T188" s="34">
        <v>6</v>
      </c>
      <c r="U188" s="34">
        <v>3</v>
      </c>
      <c r="V188" s="34">
        <v>0</v>
      </c>
      <c r="W188" s="34">
        <v>0</v>
      </c>
      <c r="X188" s="34">
        <v>0</v>
      </c>
      <c r="Y188" s="34">
        <v>0</v>
      </c>
      <c r="Z188" s="4"/>
      <c r="AA188" s="35">
        <v>0</v>
      </c>
      <c r="AB188" s="16" t="s">
        <v>292</v>
      </c>
      <c r="AC188" s="35">
        <v>3</v>
      </c>
      <c r="AD188" s="16" t="s">
        <v>619</v>
      </c>
      <c r="AE188" s="35">
        <v>6</v>
      </c>
      <c r="AF188" s="16" t="s">
        <v>758</v>
      </c>
      <c r="AG188" s="35">
        <v>19</v>
      </c>
      <c r="AH188" s="16" t="s">
        <v>914</v>
      </c>
      <c r="AI188" s="35">
        <v>46</v>
      </c>
      <c r="AJ188" s="28" t="s">
        <v>1126</v>
      </c>
    </row>
    <row r="189" spans="1:36">
      <c r="A189">
        <v>5207</v>
      </c>
      <c r="B189" s="34" t="str">
        <f>VLOOKUP(A189,УИК!A:C,2,FALSE)</f>
        <v>Пакистан</v>
      </c>
      <c r="C189" s="34" t="str">
        <f>VLOOKUP(A189,УИК!A:C,3,FALSE)</f>
        <v>Посольство в Исламабаде</v>
      </c>
      <c r="D189" s="30">
        <f t="shared" si="8"/>
        <v>137</v>
      </c>
      <c r="E189" s="30">
        <f t="shared" si="9"/>
        <v>137</v>
      </c>
      <c r="F189" s="37">
        <f t="shared" si="10"/>
        <v>0.6058394160583942</v>
      </c>
      <c r="G189" s="34">
        <v>137</v>
      </c>
      <c r="H189" s="34">
        <v>300</v>
      </c>
      <c r="I189" s="34">
        <v>0</v>
      </c>
      <c r="J189" s="30">
        <f t="shared" si="11"/>
        <v>0</v>
      </c>
      <c r="K189" s="34">
        <v>137</v>
      </c>
      <c r="L189" s="34">
        <v>0</v>
      </c>
      <c r="M189" s="34">
        <v>163</v>
      </c>
      <c r="N189" s="30">
        <v>0</v>
      </c>
      <c r="O189" s="34">
        <v>137</v>
      </c>
      <c r="P189" s="34">
        <v>3</v>
      </c>
      <c r="Q189" s="34">
        <v>134</v>
      </c>
      <c r="R189" s="34">
        <v>5</v>
      </c>
      <c r="S189" s="34">
        <v>0</v>
      </c>
      <c r="T189" s="34">
        <v>2</v>
      </c>
      <c r="U189" s="34">
        <v>5</v>
      </c>
      <c r="V189" s="34">
        <v>0</v>
      </c>
      <c r="W189" s="34">
        <v>0</v>
      </c>
      <c r="X189" s="34">
        <v>0</v>
      </c>
      <c r="Y189" s="34">
        <v>0</v>
      </c>
      <c r="Z189" s="4"/>
      <c r="AA189" s="35">
        <v>16</v>
      </c>
      <c r="AB189" s="16" t="s">
        <v>430</v>
      </c>
      <c r="AC189" s="35">
        <v>18</v>
      </c>
      <c r="AD189" s="16" t="s">
        <v>620</v>
      </c>
      <c r="AE189" s="35">
        <v>4</v>
      </c>
      <c r="AF189" s="16" t="s">
        <v>759</v>
      </c>
      <c r="AG189" s="35">
        <v>13</v>
      </c>
      <c r="AH189" s="16" t="s">
        <v>915</v>
      </c>
      <c r="AI189" s="35">
        <v>83</v>
      </c>
      <c r="AJ189" s="28" t="s">
        <v>1114</v>
      </c>
    </row>
    <row r="190" spans="1:36">
      <c r="A190">
        <v>5208</v>
      </c>
      <c r="B190" s="34" t="str">
        <f>VLOOKUP(A190,УИК!A:C,2,FALSE)</f>
        <v>Пакистан</v>
      </c>
      <c r="C190" s="34" t="str">
        <f>VLOOKUP(A190,УИК!A:C,3,FALSE)</f>
        <v>Генеральное консульство в Карачи</v>
      </c>
      <c r="D190" s="30">
        <f t="shared" si="8"/>
        <v>84</v>
      </c>
      <c r="E190" s="30">
        <f t="shared" si="9"/>
        <v>84</v>
      </c>
      <c r="F190" s="37">
        <f t="shared" si="10"/>
        <v>0.69047619047619047</v>
      </c>
      <c r="G190" s="34">
        <v>86</v>
      </c>
      <c r="H190" s="34">
        <v>150</v>
      </c>
      <c r="I190" s="34">
        <v>0</v>
      </c>
      <c r="J190" s="30">
        <f t="shared" si="11"/>
        <v>0</v>
      </c>
      <c r="K190" s="34">
        <v>84</v>
      </c>
      <c r="L190" s="34">
        <v>0</v>
      </c>
      <c r="M190" s="34">
        <v>66</v>
      </c>
      <c r="N190" s="30">
        <v>0</v>
      </c>
      <c r="O190" s="34">
        <v>84</v>
      </c>
      <c r="P190" s="34">
        <v>3</v>
      </c>
      <c r="Q190" s="34">
        <v>81</v>
      </c>
      <c r="R190" s="34">
        <v>5</v>
      </c>
      <c r="S190" s="34">
        <v>2</v>
      </c>
      <c r="T190" s="34">
        <v>0</v>
      </c>
      <c r="U190" s="34">
        <v>3</v>
      </c>
      <c r="V190" s="34">
        <v>0</v>
      </c>
      <c r="W190" s="34">
        <v>0</v>
      </c>
      <c r="X190" s="34">
        <v>0</v>
      </c>
      <c r="Y190" s="34">
        <v>0</v>
      </c>
      <c r="Z190" s="4"/>
      <c r="AA190" s="35">
        <v>0</v>
      </c>
      <c r="AB190" s="16" t="s">
        <v>292</v>
      </c>
      <c r="AC190" s="35">
        <v>8</v>
      </c>
      <c r="AD190" s="16" t="s">
        <v>621</v>
      </c>
      <c r="AE190" s="35">
        <v>3</v>
      </c>
      <c r="AF190" s="16" t="s">
        <v>303</v>
      </c>
      <c r="AG190" s="35">
        <v>12</v>
      </c>
      <c r="AH190" s="16" t="s">
        <v>482</v>
      </c>
      <c r="AI190" s="35">
        <v>58</v>
      </c>
      <c r="AJ190" s="28" t="s">
        <v>1127</v>
      </c>
    </row>
    <row r="191" spans="1:36">
      <c r="A191">
        <v>5209</v>
      </c>
      <c r="B191" s="34" t="str">
        <f>VLOOKUP(A191,УИК!A:C,2,FALSE)</f>
        <v>Панама</v>
      </c>
      <c r="C191" s="34" t="str">
        <f>VLOOKUP(A191,УИК!A:C,3,FALSE)</f>
        <v>Посольство в Панаме</v>
      </c>
      <c r="D191" s="30">
        <f t="shared" si="8"/>
        <v>153</v>
      </c>
      <c r="E191" s="30">
        <f t="shared" si="9"/>
        <v>153</v>
      </c>
      <c r="F191" s="37">
        <f t="shared" si="10"/>
        <v>0.41176470588235292</v>
      </c>
      <c r="G191" s="34">
        <v>303</v>
      </c>
      <c r="H191" s="34">
        <v>300</v>
      </c>
      <c r="I191" s="34">
        <v>0</v>
      </c>
      <c r="J191" s="30">
        <f t="shared" si="11"/>
        <v>0</v>
      </c>
      <c r="K191" s="34">
        <v>153</v>
      </c>
      <c r="L191" s="34">
        <v>0</v>
      </c>
      <c r="M191" s="34">
        <v>147</v>
      </c>
      <c r="N191" s="30">
        <v>0</v>
      </c>
      <c r="O191" s="34">
        <v>153</v>
      </c>
      <c r="P191" s="34">
        <v>2</v>
      </c>
      <c r="Q191" s="34">
        <v>151</v>
      </c>
      <c r="R191" s="34">
        <v>5</v>
      </c>
      <c r="S191" s="34">
        <v>0</v>
      </c>
      <c r="T191" s="34">
        <v>4</v>
      </c>
      <c r="U191" s="34">
        <v>5</v>
      </c>
      <c r="V191" s="34">
        <v>0</v>
      </c>
      <c r="W191" s="34">
        <v>0</v>
      </c>
      <c r="X191" s="34">
        <v>0</v>
      </c>
      <c r="Y191" s="34">
        <v>0</v>
      </c>
      <c r="Z191" s="4"/>
      <c r="AA191" s="35">
        <v>6</v>
      </c>
      <c r="AB191" s="16" t="s">
        <v>431</v>
      </c>
      <c r="AC191" s="35">
        <v>35</v>
      </c>
      <c r="AD191" s="16" t="s">
        <v>622</v>
      </c>
      <c r="AE191" s="35">
        <v>8</v>
      </c>
      <c r="AF191" s="16" t="s">
        <v>760</v>
      </c>
      <c r="AG191" s="35">
        <v>39</v>
      </c>
      <c r="AH191" s="16" t="s">
        <v>916</v>
      </c>
      <c r="AI191" s="35">
        <v>63</v>
      </c>
      <c r="AJ191" s="28" t="s">
        <v>1128</v>
      </c>
    </row>
    <row r="192" spans="1:36">
      <c r="A192">
        <v>5210</v>
      </c>
      <c r="B192" s="34" t="str">
        <f>VLOOKUP(A192,УИК!A:C,2,FALSE)</f>
        <v>Перу</v>
      </c>
      <c r="C192" s="34" t="str">
        <f>VLOOKUP(A192,УИК!A:C,3,FALSE)</f>
        <v>Посольство в Лиме</v>
      </c>
      <c r="D192" s="30">
        <f t="shared" si="8"/>
        <v>246</v>
      </c>
      <c r="E192" s="30">
        <f t="shared" si="9"/>
        <v>246</v>
      </c>
      <c r="F192" s="37">
        <f t="shared" si="10"/>
        <v>0.58130081300813008</v>
      </c>
      <c r="G192" s="34">
        <v>246</v>
      </c>
      <c r="H192" s="34">
        <v>400</v>
      </c>
      <c r="I192" s="34">
        <v>0</v>
      </c>
      <c r="J192" s="30">
        <f t="shared" si="11"/>
        <v>0</v>
      </c>
      <c r="K192" s="34">
        <v>246</v>
      </c>
      <c r="L192" s="34">
        <v>0</v>
      </c>
      <c r="M192" s="34">
        <v>154</v>
      </c>
      <c r="N192" s="30">
        <v>0</v>
      </c>
      <c r="O192" s="34">
        <v>246</v>
      </c>
      <c r="P192" s="34">
        <v>1</v>
      </c>
      <c r="Q192" s="34">
        <v>245</v>
      </c>
      <c r="R192" s="34">
        <v>5</v>
      </c>
      <c r="S192" s="34">
        <v>0</v>
      </c>
      <c r="T192" s="34">
        <v>3</v>
      </c>
      <c r="U192" s="34">
        <v>5</v>
      </c>
      <c r="V192" s="34">
        <v>0</v>
      </c>
      <c r="W192" s="34">
        <v>0</v>
      </c>
      <c r="X192" s="34">
        <v>0</v>
      </c>
      <c r="Y192" s="34">
        <v>0</v>
      </c>
      <c r="Z192" s="4"/>
      <c r="AA192" s="35">
        <v>8</v>
      </c>
      <c r="AB192" s="16" t="s">
        <v>432</v>
      </c>
      <c r="AC192" s="35">
        <v>37</v>
      </c>
      <c r="AD192" s="16" t="s">
        <v>623</v>
      </c>
      <c r="AE192" s="35">
        <v>9</v>
      </c>
      <c r="AF192" s="16" t="s">
        <v>682</v>
      </c>
      <c r="AG192" s="35">
        <v>48</v>
      </c>
      <c r="AH192" s="16" t="s">
        <v>917</v>
      </c>
      <c r="AI192" s="35">
        <v>143</v>
      </c>
      <c r="AJ192" s="28" t="s">
        <v>1129</v>
      </c>
    </row>
    <row r="193" spans="1:36">
      <c r="A193">
        <v>5211</v>
      </c>
      <c r="B193" s="34" t="str">
        <f>VLOOKUP(A193,УИК!A:C,2,FALSE)</f>
        <v>Польша</v>
      </c>
      <c r="C193" s="34" t="str">
        <f>VLOOKUP(A193,УИК!A:C,3,FALSE)</f>
        <v>Посольство в Варшаве</v>
      </c>
      <c r="D193" s="30">
        <f t="shared" si="8"/>
        <v>769</v>
      </c>
      <c r="E193" s="30">
        <f t="shared" si="9"/>
        <v>769</v>
      </c>
      <c r="F193" s="37">
        <f t="shared" si="10"/>
        <v>0.44993498049414826</v>
      </c>
      <c r="G193" s="34">
        <v>770</v>
      </c>
      <c r="H193" s="34">
        <v>1400</v>
      </c>
      <c r="I193" s="34">
        <v>0</v>
      </c>
      <c r="J193" s="30">
        <f t="shared" si="11"/>
        <v>0</v>
      </c>
      <c r="K193" s="34">
        <v>742</v>
      </c>
      <c r="L193" s="34">
        <v>27</v>
      </c>
      <c r="M193" s="34">
        <v>631</v>
      </c>
      <c r="N193" s="30">
        <v>27</v>
      </c>
      <c r="O193" s="34">
        <v>742</v>
      </c>
      <c r="P193" s="34">
        <v>12</v>
      </c>
      <c r="Q193" s="34">
        <v>757</v>
      </c>
      <c r="R193" s="34">
        <v>25</v>
      </c>
      <c r="S193" s="34">
        <v>1</v>
      </c>
      <c r="T193" s="34">
        <v>28</v>
      </c>
      <c r="U193" s="34">
        <v>24</v>
      </c>
      <c r="V193" s="34">
        <v>0</v>
      </c>
      <c r="W193" s="34">
        <v>0</v>
      </c>
      <c r="X193" s="34">
        <v>0</v>
      </c>
      <c r="Y193" s="34">
        <v>0</v>
      </c>
      <c r="Z193" s="4"/>
      <c r="AA193" s="35">
        <v>25</v>
      </c>
      <c r="AB193" s="16" t="s">
        <v>432</v>
      </c>
      <c r="AC193" s="35">
        <v>95</v>
      </c>
      <c r="AD193" s="16" t="s">
        <v>624</v>
      </c>
      <c r="AE193" s="35">
        <v>34</v>
      </c>
      <c r="AF193" s="16" t="s">
        <v>761</v>
      </c>
      <c r="AG193" s="35">
        <v>257</v>
      </c>
      <c r="AH193" s="16" t="s">
        <v>918</v>
      </c>
      <c r="AI193" s="35">
        <v>346</v>
      </c>
      <c r="AJ193" s="28" t="s">
        <v>1130</v>
      </c>
    </row>
    <row r="194" spans="1:36">
      <c r="A194">
        <v>5212</v>
      </c>
      <c r="B194" s="34" t="str">
        <f>VLOOKUP(A194,УИК!A:C,2,FALSE)</f>
        <v>Польша</v>
      </c>
      <c r="C194" s="34" t="str">
        <f>VLOOKUP(A194,УИК!A:C,3,FALSE)</f>
        <v>Генеральное консульство в Гданьске</v>
      </c>
      <c r="D194" s="30">
        <f t="shared" si="8"/>
        <v>208</v>
      </c>
      <c r="E194" s="30">
        <f t="shared" si="9"/>
        <v>208</v>
      </c>
      <c r="F194" s="37">
        <f t="shared" si="10"/>
        <v>0.53846153846153844</v>
      </c>
      <c r="G194" s="34">
        <v>208</v>
      </c>
      <c r="H194" s="34">
        <v>208</v>
      </c>
      <c r="I194" s="34">
        <v>0</v>
      </c>
      <c r="J194" s="30">
        <f t="shared" si="11"/>
        <v>0</v>
      </c>
      <c r="K194" s="34">
        <v>208</v>
      </c>
      <c r="L194" s="34">
        <v>0</v>
      </c>
      <c r="M194" s="34">
        <v>0</v>
      </c>
      <c r="N194" s="30">
        <v>0</v>
      </c>
      <c r="O194" s="34">
        <v>208</v>
      </c>
      <c r="P194" s="34">
        <v>6</v>
      </c>
      <c r="Q194" s="34">
        <v>202</v>
      </c>
      <c r="R194" s="34">
        <v>25</v>
      </c>
      <c r="S194" s="34">
        <v>1</v>
      </c>
      <c r="T194" s="34">
        <v>12</v>
      </c>
      <c r="U194" s="34">
        <v>24</v>
      </c>
      <c r="V194" s="34">
        <v>0</v>
      </c>
      <c r="W194" s="34">
        <v>0</v>
      </c>
      <c r="X194" s="34">
        <v>0</v>
      </c>
      <c r="Y194" s="34">
        <v>0</v>
      </c>
      <c r="Z194" s="4"/>
      <c r="AA194" s="35">
        <v>14</v>
      </c>
      <c r="AB194" s="16" t="s">
        <v>433</v>
      </c>
      <c r="AC194" s="35">
        <v>27</v>
      </c>
      <c r="AD194" s="16" t="s">
        <v>625</v>
      </c>
      <c r="AE194" s="35">
        <v>11</v>
      </c>
      <c r="AF194" s="16" t="s">
        <v>762</v>
      </c>
      <c r="AG194" s="35">
        <v>38</v>
      </c>
      <c r="AH194" s="16" t="s">
        <v>919</v>
      </c>
      <c r="AI194" s="35">
        <v>112</v>
      </c>
      <c r="AJ194" s="28" t="s">
        <v>1131</v>
      </c>
    </row>
    <row r="195" spans="1:36">
      <c r="A195">
        <v>5213</v>
      </c>
      <c r="B195" s="34" t="str">
        <f>VLOOKUP(A195,УИК!A:C,2,FALSE)</f>
        <v>Польша</v>
      </c>
      <c r="C195" s="34" t="str">
        <f>VLOOKUP(A195,УИК!A:C,3,FALSE)</f>
        <v>Генеральное консульство в Кракове</v>
      </c>
      <c r="D195" s="30">
        <f t="shared" ref="D195:D258" si="12">SUM(I195,K195,L195)</f>
        <v>178</v>
      </c>
      <c r="E195" s="30">
        <f t="shared" ref="E195:E258" si="13">SUM(P195,Q195)</f>
        <v>178</v>
      </c>
      <c r="F195" s="37">
        <f t="shared" ref="F195:F258" si="14">(AI195/(P195+Q195))</f>
        <v>0.52247191011235961</v>
      </c>
      <c r="G195" s="34">
        <v>178</v>
      </c>
      <c r="H195" s="34">
        <v>178</v>
      </c>
      <c r="I195" s="34">
        <v>0</v>
      </c>
      <c r="J195" s="30">
        <f t="shared" ref="J195:J258" si="15">IF(I195 &lt;&gt;0, 1, 0)</f>
        <v>0</v>
      </c>
      <c r="K195" s="34">
        <v>178</v>
      </c>
      <c r="L195" s="34">
        <v>0</v>
      </c>
      <c r="M195" s="34">
        <v>0</v>
      </c>
      <c r="N195" s="30">
        <v>0</v>
      </c>
      <c r="O195" s="34">
        <v>178</v>
      </c>
      <c r="P195" s="34">
        <v>2</v>
      </c>
      <c r="Q195" s="34">
        <v>176</v>
      </c>
      <c r="R195" s="34">
        <v>25</v>
      </c>
      <c r="S195" s="34">
        <v>0</v>
      </c>
      <c r="T195" s="34">
        <v>13</v>
      </c>
      <c r="U195" s="34">
        <v>25</v>
      </c>
      <c r="V195" s="34">
        <v>0</v>
      </c>
      <c r="W195" s="34">
        <v>0</v>
      </c>
      <c r="X195" s="34">
        <v>0</v>
      </c>
      <c r="Y195" s="34">
        <v>0</v>
      </c>
      <c r="Z195" s="4"/>
      <c r="AA195" s="35">
        <v>1</v>
      </c>
      <c r="AB195" s="16" t="s">
        <v>331</v>
      </c>
      <c r="AC195" s="35">
        <v>11</v>
      </c>
      <c r="AD195" s="16" t="s">
        <v>599</v>
      </c>
      <c r="AE195" s="35">
        <v>13</v>
      </c>
      <c r="AF195" s="16" t="s">
        <v>738</v>
      </c>
      <c r="AG195" s="35">
        <v>58</v>
      </c>
      <c r="AH195" s="16" t="s">
        <v>920</v>
      </c>
      <c r="AI195" s="35">
        <v>93</v>
      </c>
      <c r="AJ195" s="28" t="s">
        <v>1132</v>
      </c>
    </row>
    <row r="196" spans="1:36">
      <c r="A196">
        <v>5214</v>
      </c>
      <c r="B196" s="34" t="str">
        <f>VLOOKUP(A196,УИК!A:C,2,FALSE)</f>
        <v>Польша</v>
      </c>
      <c r="C196" s="34" t="str">
        <f>VLOOKUP(A196,УИК!A:C,3,FALSE)</f>
        <v>Генеральное консульство в Познани</v>
      </c>
      <c r="D196" s="30">
        <f t="shared" si="12"/>
        <v>87</v>
      </c>
      <c r="E196" s="30">
        <f t="shared" si="13"/>
        <v>87</v>
      </c>
      <c r="F196" s="37">
        <f t="shared" si="14"/>
        <v>0.58620689655172409</v>
      </c>
      <c r="G196" s="34">
        <v>87</v>
      </c>
      <c r="H196" s="34">
        <v>87</v>
      </c>
      <c r="I196" s="34">
        <v>0</v>
      </c>
      <c r="J196" s="30">
        <f t="shared" si="15"/>
        <v>0</v>
      </c>
      <c r="K196" s="34">
        <v>87</v>
      </c>
      <c r="L196" s="34">
        <v>0</v>
      </c>
      <c r="M196" s="34">
        <v>0</v>
      </c>
      <c r="N196" s="30">
        <v>0</v>
      </c>
      <c r="O196" s="34">
        <v>87</v>
      </c>
      <c r="P196" s="34">
        <v>0</v>
      </c>
      <c r="Q196" s="34">
        <v>87</v>
      </c>
      <c r="R196" s="34">
        <v>25</v>
      </c>
      <c r="S196" s="34">
        <v>0</v>
      </c>
      <c r="T196" s="34">
        <v>0</v>
      </c>
      <c r="U196" s="34">
        <v>25</v>
      </c>
      <c r="V196" s="34">
        <v>0</v>
      </c>
      <c r="W196" s="34">
        <v>0</v>
      </c>
      <c r="X196" s="34">
        <v>0</v>
      </c>
      <c r="Y196" s="34">
        <v>0</v>
      </c>
      <c r="Z196" s="4"/>
      <c r="AA196" s="35">
        <v>1</v>
      </c>
      <c r="AB196" s="16" t="s">
        <v>434</v>
      </c>
      <c r="AC196" s="35">
        <v>9</v>
      </c>
      <c r="AD196" s="16" t="s">
        <v>626</v>
      </c>
      <c r="AE196" s="35">
        <v>4</v>
      </c>
      <c r="AF196" s="16" t="s">
        <v>763</v>
      </c>
      <c r="AG196" s="35">
        <v>22</v>
      </c>
      <c r="AH196" s="16" t="s">
        <v>921</v>
      </c>
      <c r="AI196" s="35">
        <v>51</v>
      </c>
      <c r="AJ196" s="28" t="s">
        <v>1133</v>
      </c>
    </row>
    <row r="197" spans="1:36">
      <c r="A197">
        <v>5215</v>
      </c>
      <c r="B197" s="34" t="str">
        <f>VLOOKUP(A197,УИК!A:C,2,FALSE)</f>
        <v>Португалия</v>
      </c>
      <c r="C197" s="34" t="str">
        <f>VLOOKUP(A197,УИК!A:C,3,FALSE)</f>
        <v>Посольство в Лиссабоне</v>
      </c>
      <c r="D197" s="30">
        <f t="shared" si="12"/>
        <v>1188</v>
      </c>
      <c r="E197" s="30">
        <f t="shared" si="13"/>
        <v>1188</v>
      </c>
      <c r="F197" s="37">
        <f t="shared" si="14"/>
        <v>0.54040404040404044</v>
      </c>
      <c r="G197" s="34">
        <v>1188</v>
      </c>
      <c r="H197" s="34">
        <v>5000</v>
      </c>
      <c r="I197" s="34">
        <v>0</v>
      </c>
      <c r="J197" s="30">
        <f t="shared" si="15"/>
        <v>0</v>
      </c>
      <c r="K197" s="34">
        <v>863</v>
      </c>
      <c r="L197" s="34">
        <v>325</v>
      </c>
      <c r="M197" s="34">
        <v>3812</v>
      </c>
      <c r="N197" s="30">
        <v>325</v>
      </c>
      <c r="O197" s="34">
        <v>863</v>
      </c>
      <c r="P197" s="34">
        <v>14</v>
      </c>
      <c r="Q197" s="34">
        <v>1174</v>
      </c>
      <c r="R197" s="34">
        <v>10</v>
      </c>
      <c r="S197" s="34">
        <v>0</v>
      </c>
      <c r="T197" s="34">
        <v>232</v>
      </c>
      <c r="U197" s="34">
        <v>10</v>
      </c>
      <c r="V197" s="34">
        <v>0</v>
      </c>
      <c r="W197" s="34">
        <v>0</v>
      </c>
      <c r="X197" s="34">
        <v>0</v>
      </c>
      <c r="Y197" s="34">
        <v>0</v>
      </c>
      <c r="Z197" s="4"/>
      <c r="AA197" s="35">
        <v>41</v>
      </c>
      <c r="AB197" s="16" t="s">
        <v>321</v>
      </c>
      <c r="AC197" s="35">
        <v>107</v>
      </c>
      <c r="AD197" s="16" t="s">
        <v>627</v>
      </c>
      <c r="AE197" s="35">
        <v>43</v>
      </c>
      <c r="AF197" s="16" t="s">
        <v>315</v>
      </c>
      <c r="AG197" s="35">
        <v>341</v>
      </c>
      <c r="AH197" s="16" t="s">
        <v>922</v>
      </c>
      <c r="AI197" s="35">
        <v>642</v>
      </c>
      <c r="AJ197" s="28" t="s">
        <v>1134</v>
      </c>
    </row>
    <row r="198" spans="1:36">
      <c r="A198">
        <v>5217</v>
      </c>
      <c r="B198" s="34" t="str">
        <f>VLOOKUP(A198,УИК!A:C,2,FALSE)</f>
        <v>Румыния</v>
      </c>
      <c r="C198" s="34" t="str">
        <f>VLOOKUP(A198,УИК!A:C,3,FALSE)</f>
        <v>Посольство в Бухаресте</v>
      </c>
      <c r="D198" s="30">
        <f t="shared" si="12"/>
        <v>373</v>
      </c>
      <c r="E198" s="30">
        <f t="shared" si="13"/>
        <v>373</v>
      </c>
      <c r="F198" s="37">
        <f t="shared" si="14"/>
        <v>0.66756032171581769</v>
      </c>
      <c r="G198" s="34">
        <v>377</v>
      </c>
      <c r="H198" s="34">
        <v>500</v>
      </c>
      <c r="I198" s="34">
        <v>0</v>
      </c>
      <c r="J198" s="30">
        <f t="shared" si="15"/>
        <v>0</v>
      </c>
      <c r="K198" s="34">
        <v>363</v>
      </c>
      <c r="L198" s="34">
        <v>10</v>
      </c>
      <c r="M198" s="34">
        <v>127</v>
      </c>
      <c r="N198" s="30">
        <v>10</v>
      </c>
      <c r="O198" s="34">
        <v>363</v>
      </c>
      <c r="P198" s="34">
        <v>3</v>
      </c>
      <c r="Q198" s="34">
        <v>370</v>
      </c>
      <c r="R198" s="34">
        <v>5</v>
      </c>
      <c r="S198" s="34">
        <v>0</v>
      </c>
      <c r="T198" s="34">
        <v>4</v>
      </c>
      <c r="U198" s="34">
        <v>5</v>
      </c>
      <c r="V198" s="34">
        <v>0</v>
      </c>
      <c r="W198" s="34">
        <v>0</v>
      </c>
      <c r="X198" s="34">
        <v>0</v>
      </c>
      <c r="Y198" s="34">
        <v>0</v>
      </c>
      <c r="Z198" s="4"/>
      <c r="AA198" s="35">
        <v>12</v>
      </c>
      <c r="AB198" s="16" t="s">
        <v>435</v>
      </c>
      <c r="AC198" s="35">
        <v>35</v>
      </c>
      <c r="AD198" s="16" t="s">
        <v>628</v>
      </c>
      <c r="AE198" s="35">
        <v>12</v>
      </c>
      <c r="AF198" s="16" t="s">
        <v>435</v>
      </c>
      <c r="AG198" s="35">
        <v>62</v>
      </c>
      <c r="AH198" s="16" t="s">
        <v>923</v>
      </c>
      <c r="AI198" s="35">
        <v>249</v>
      </c>
      <c r="AJ198" s="28" t="s">
        <v>1135</v>
      </c>
    </row>
    <row r="199" spans="1:36">
      <c r="A199">
        <v>5218</v>
      </c>
      <c r="B199" s="34" t="str">
        <f>VLOOKUP(A199,УИК!A:C,2,FALSE)</f>
        <v>Румыния</v>
      </c>
      <c r="C199" s="34" t="str">
        <f>VLOOKUP(A199,УИК!A:C,3,FALSE)</f>
        <v>Генеральное консульство в Констанце</v>
      </c>
      <c r="D199" s="30">
        <f t="shared" si="12"/>
        <v>54</v>
      </c>
      <c r="E199" s="30">
        <f t="shared" si="13"/>
        <v>54</v>
      </c>
      <c r="F199" s="37">
        <f t="shared" si="14"/>
        <v>0.85185185185185186</v>
      </c>
      <c r="G199" s="34">
        <v>60</v>
      </c>
      <c r="H199" s="34">
        <v>90</v>
      </c>
      <c r="I199" s="34">
        <v>0</v>
      </c>
      <c r="J199" s="30">
        <f t="shared" si="15"/>
        <v>0</v>
      </c>
      <c r="K199" s="34">
        <v>41</v>
      </c>
      <c r="L199" s="34">
        <v>13</v>
      </c>
      <c r="M199" s="34">
        <v>36</v>
      </c>
      <c r="N199" s="30">
        <v>13</v>
      </c>
      <c r="O199" s="34">
        <v>41</v>
      </c>
      <c r="P199" s="34">
        <v>0</v>
      </c>
      <c r="Q199" s="34">
        <v>54</v>
      </c>
      <c r="R199" s="34">
        <v>5</v>
      </c>
      <c r="S199" s="34">
        <v>0</v>
      </c>
      <c r="T199" s="34">
        <v>0</v>
      </c>
      <c r="U199" s="34">
        <v>5</v>
      </c>
      <c r="V199" s="34">
        <v>0</v>
      </c>
      <c r="W199" s="34">
        <v>0</v>
      </c>
      <c r="X199" s="34">
        <v>0</v>
      </c>
      <c r="Y199" s="34">
        <v>0</v>
      </c>
      <c r="Z199" s="4"/>
      <c r="AA199" s="35">
        <v>0</v>
      </c>
      <c r="AB199" s="16" t="s">
        <v>292</v>
      </c>
      <c r="AC199" s="35">
        <v>2</v>
      </c>
      <c r="AD199" s="16" t="s">
        <v>381</v>
      </c>
      <c r="AE199" s="35">
        <v>3</v>
      </c>
      <c r="AF199" s="16" t="s">
        <v>587</v>
      </c>
      <c r="AG199" s="35">
        <v>3</v>
      </c>
      <c r="AH199" s="16" t="s">
        <v>587</v>
      </c>
      <c r="AI199" s="35">
        <v>46</v>
      </c>
      <c r="AJ199" s="28" t="s">
        <v>1136</v>
      </c>
    </row>
    <row r="200" spans="1:36">
      <c r="A200">
        <v>5219</v>
      </c>
      <c r="B200" s="34" t="str">
        <f>VLOOKUP(A200,УИК!A:C,2,FALSE)</f>
        <v>Саудовская Аравия</v>
      </c>
      <c r="C200" s="34" t="str">
        <f>VLOOKUP(A200,УИК!A:C,3,FALSE)</f>
        <v>Посольство в Эр-Рияде</v>
      </c>
      <c r="D200" s="30">
        <f t="shared" si="12"/>
        <v>101</v>
      </c>
      <c r="E200" s="30">
        <f t="shared" si="13"/>
        <v>101</v>
      </c>
      <c r="F200" s="37">
        <f t="shared" si="14"/>
        <v>0.74257425742574257</v>
      </c>
      <c r="G200" s="34">
        <v>101</v>
      </c>
      <c r="H200" s="34">
        <v>300</v>
      </c>
      <c r="I200" s="34">
        <v>0</v>
      </c>
      <c r="J200" s="30">
        <f t="shared" si="15"/>
        <v>0</v>
      </c>
      <c r="K200" s="34">
        <v>101</v>
      </c>
      <c r="L200" s="34">
        <v>0</v>
      </c>
      <c r="M200" s="34">
        <v>199</v>
      </c>
      <c r="N200" s="30">
        <v>0</v>
      </c>
      <c r="O200" s="34">
        <v>101</v>
      </c>
      <c r="P200" s="34">
        <v>1</v>
      </c>
      <c r="Q200" s="34">
        <v>100</v>
      </c>
      <c r="R200" s="34">
        <v>5</v>
      </c>
      <c r="S200" s="34">
        <v>0</v>
      </c>
      <c r="T200" s="34">
        <v>0</v>
      </c>
      <c r="U200" s="34">
        <v>5</v>
      </c>
      <c r="V200" s="34">
        <v>0</v>
      </c>
      <c r="W200" s="34">
        <v>0</v>
      </c>
      <c r="X200" s="34">
        <v>0</v>
      </c>
      <c r="Y200" s="34">
        <v>0</v>
      </c>
      <c r="Z200" s="4"/>
      <c r="AA200" s="35">
        <v>5</v>
      </c>
      <c r="AB200" s="16" t="s">
        <v>436</v>
      </c>
      <c r="AC200" s="35">
        <v>9</v>
      </c>
      <c r="AD200" s="16" t="s">
        <v>629</v>
      </c>
      <c r="AE200" s="35">
        <v>2</v>
      </c>
      <c r="AF200" s="16" t="s">
        <v>764</v>
      </c>
      <c r="AG200" s="35">
        <v>9</v>
      </c>
      <c r="AH200" s="16" t="s">
        <v>629</v>
      </c>
      <c r="AI200" s="35">
        <v>75</v>
      </c>
      <c r="AJ200" s="28" t="s">
        <v>1137</v>
      </c>
    </row>
    <row r="201" spans="1:36">
      <c r="A201">
        <v>5220</v>
      </c>
      <c r="B201" s="34" t="str">
        <f>VLOOKUP(A201,УИК!A:C,2,FALSE)</f>
        <v>Саудовская Аравия</v>
      </c>
      <c r="C201" s="34" t="str">
        <f>VLOOKUP(A201,УИК!A:C,3,FALSE)</f>
        <v>Генеральное консульство в Джидде</v>
      </c>
      <c r="D201" s="30">
        <f t="shared" si="12"/>
        <v>69</v>
      </c>
      <c r="E201" s="30">
        <f t="shared" si="13"/>
        <v>69</v>
      </c>
      <c r="F201" s="37">
        <f t="shared" si="14"/>
        <v>0.42028985507246375</v>
      </c>
      <c r="G201" s="34">
        <v>69</v>
      </c>
      <c r="H201" s="34">
        <v>100</v>
      </c>
      <c r="I201" s="34">
        <v>0</v>
      </c>
      <c r="J201" s="30">
        <f t="shared" si="15"/>
        <v>0</v>
      </c>
      <c r="K201" s="34">
        <v>69</v>
      </c>
      <c r="L201" s="34">
        <v>0</v>
      </c>
      <c r="M201" s="34">
        <v>31</v>
      </c>
      <c r="N201" s="30">
        <v>0</v>
      </c>
      <c r="O201" s="34">
        <v>69</v>
      </c>
      <c r="P201" s="34">
        <v>1</v>
      </c>
      <c r="Q201" s="34">
        <v>68</v>
      </c>
      <c r="R201" s="34">
        <v>5</v>
      </c>
      <c r="S201" s="34">
        <v>0</v>
      </c>
      <c r="T201" s="34">
        <v>0</v>
      </c>
      <c r="U201" s="34">
        <v>5</v>
      </c>
      <c r="V201" s="34">
        <v>0</v>
      </c>
      <c r="W201" s="34">
        <v>0</v>
      </c>
      <c r="X201" s="34">
        <v>0</v>
      </c>
      <c r="Y201" s="34">
        <v>0</v>
      </c>
      <c r="Z201" s="4"/>
      <c r="AA201" s="35">
        <v>2</v>
      </c>
      <c r="AB201" s="16" t="s">
        <v>427</v>
      </c>
      <c r="AC201" s="35">
        <v>17</v>
      </c>
      <c r="AD201" s="16" t="s">
        <v>630</v>
      </c>
      <c r="AE201" s="35">
        <v>1</v>
      </c>
      <c r="AF201" s="16" t="s">
        <v>299</v>
      </c>
      <c r="AG201" s="35">
        <v>19</v>
      </c>
      <c r="AH201" s="16" t="s">
        <v>924</v>
      </c>
      <c r="AI201" s="35">
        <v>29</v>
      </c>
      <c r="AJ201" s="28" t="s">
        <v>1138</v>
      </c>
    </row>
    <row r="202" spans="1:36">
      <c r="A202">
        <v>5221</v>
      </c>
      <c r="B202" s="34" t="str">
        <f>VLOOKUP(A202,УИК!A:C,2,FALSE)</f>
        <v>Сейшельские острова</v>
      </c>
      <c r="C202" s="34" t="str">
        <f>VLOOKUP(A202,УИК!A:C,3,FALSE)</f>
        <v>Посольство в Виктории</v>
      </c>
      <c r="D202" s="30">
        <f t="shared" si="12"/>
        <v>93</v>
      </c>
      <c r="E202" s="30">
        <f t="shared" si="13"/>
        <v>93</v>
      </c>
      <c r="F202" s="37">
        <f t="shared" si="14"/>
        <v>0.34408602150537637</v>
      </c>
      <c r="G202" s="34">
        <v>93</v>
      </c>
      <c r="H202" s="34">
        <v>93</v>
      </c>
      <c r="I202" s="34">
        <v>0</v>
      </c>
      <c r="J202" s="30">
        <f t="shared" si="15"/>
        <v>0</v>
      </c>
      <c r="K202" s="34">
        <v>93</v>
      </c>
      <c r="L202" s="34">
        <v>0</v>
      </c>
      <c r="M202" s="34">
        <v>0</v>
      </c>
      <c r="N202" s="30">
        <v>0</v>
      </c>
      <c r="O202" s="34">
        <v>93</v>
      </c>
      <c r="P202" s="34">
        <v>2</v>
      </c>
      <c r="Q202" s="34">
        <v>91</v>
      </c>
      <c r="R202" s="34">
        <v>5</v>
      </c>
      <c r="S202" s="34">
        <v>0</v>
      </c>
      <c r="T202" s="34">
        <v>16</v>
      </c>
      <c r="U202" s="34">
        <v>5</v>
      </c>
      <c r="V202" s="34">
        <v>0</v>
      </c>
      <c r="W202" s="34">
        <v>0</v>
      </c>
      <c r="X202" s="34">
        <v>0</v>
      </c>
      <c r="Y202" s="34">
        <v>0</v>
      </c>
      <c r="Z202" s="4"/>
      <c r="AA202" s="35">
        <v>1</v>
      </c>
      <c r="AB202" s="16" t="s">
        <v>437</v>
      </c>
      <c r="AC202" s="35">
        <v>6</v>
      </c>
      <c r="AD202" s="16" t="s">
        <v>631</v>
      </c>
      <c r="AE202" s="35">
        <v>3</v>
      </c>
      <c r="AF202" s="16" t="s">
        <v>285</v>
      </c>
      <c r="AG202" s="35">
        <v>49</v>
      </c>
      <c r="AH202" s="16" t="s">
        <v>925</v>
      </c>
      <c r="AI202" s="35">
        <v>32</v>
      </c>
      <c r="AJ202" s="28" t="s">
        <v>1139</v>
      </c>
    </row>
    <row r="203" spans="1:36">
      <c r="A203">
        <v>5222</v>
      </c>
      <c r="B203" s="34" t="str">
        <f>VLOOKUP(A203,УИК!A:C,2,FALSE)</f>
        <v>Сенегал</v>
      </c>
      <c r="C203" s="34" t="str">
        <f>VLOOKUP(A203,УИК!A:C,3,FALSE)</f>
        <v>Посольство в Дакаре</v>
      </c>
      <c r="D203" s="30">
        <f t="shared" si="12"/>
        <v>75</v>
      </c>
      <c r="E203" s="30">
        <f t="shared" si="13"/>
        <v>75</v>
      </c>
      <c r="F203" s="37">
        <f t="shared" si="14"/>
        <v>0.53333333333333333</v>
      </c>
      <c r="G203" s="34">
        <v>75</v>
      </c>
      <c r="H203" s="34">
        <v>120</v>
      </c>
      <c r="I203" s="34">
        <v>0</v>
      </c>
      <c r="J203" s="30">
        <f t="shared" si="15"/>
        <v>0</v>
      </c>
      <c r="K203" s="34">
        <v>75</v>
      </c>
      <c r="L203" s="34">
        <v>0</v>
      </c>
      <c r="M203" s="34">
        <v>45</v>
      </c>
      <c r="N203" s="30">
        <v>0</v>
      </c>
      <c r="O203" s="34">
        <v>75</v>
      </c>
      <c r="P203" s="34">
        <v>4</v>
      </c>
      <c r="Q203" s="34">
        <v>71</v>
      </c>
      <c r="R203" s="34">
        <v>5</v>
      </c>
      <c r="S203" s="34">
        <v>0</v>
      </c>
      <c r="T203" s="34">
        <v>1</v>
      </c>
      <c r="U203" s="34">
        <v>5</v>
      </c>
      <c r="V203" s="34">
        <v>0</v>
      </c>
      <c r="W203" s="34">
        <v>0</v>
      </c>
      <c r="X203" s="34">
        <v>0</v>
      </c>
      <c r="Y203" s="34">
        <v>0</v>
      </c>
      <c r="Z203" s="4"/>
      <c r="AA203" s="35">
        <v>1</v>
      </c>
      <c r="AB203" s="16" t="s">
        <v>438</v>
      </c>
      <c r="AC203" s="35">
        <v>13</v>
      </c>
      <c r="AD203" s="16" t="s">
        <v>632</v>
      </c>
      <c r="AE203" s="35">
        <v>5</v>
      </c>
      <c r="AF203" s="16" t="s">
        <v>644</v>
      </c>
      <c r="AG203" s="35">
        <v>12</v>
      </c>
      <c r="AH203" s="16" t="s">
        <v>926</v>
      </c>
      <c r="AI203" s="35">
        <v>40</v>
      </c>
      <c r="AJ203" s="28" t="s">
        <v>1140</v>
      </c>
    </row>
    <row r="204" spans="1:36">
      <c r="A204">
        <v>5223</v>
      </c>
      <c r="B204" s="34" t="str">
        <f>VLOOKUP(A204,УИК!A:C,2,FALSE)</f>
        <v>Сингапур</v>
      </c>
      <c r="C204" s="34" t="str">
        <f>VLOOKUP(A204,УИК!A:C,3,FALSE)</f>
        <v>Посольство в Сингапуре</v>
      </c>
      <c r="D204" s="30">
        <f t="shared" si="12"/>
        <v>519</v>
      </c>
      <c r="E204" s="30">
        <f t="shared" si="13"/>
        <v>519</v>
      </c>
      <c r="F204" s="37">
        <f t="shared" si="14"/>
        <v>0.27360308285163776</v>
      </c>
      <c r="G204" s="34">
        <v>875</v>
      </c>
      <c r="H204" s="34">
        <v>800</v>
      </c>
      <c r="I204" s="34">
        <v>0</v>
      </c>
      <c r="J204" s="30">
        <f t="shared" si="15"/>
        <v>0</v>
      </c>
      <c r="K204" s="34">
        <v>519</v>
      </c>
      <c r="L204" s="34">
        <v>0</v>
      </c>
      <c r="M204" s="34">
        <v>281</v>
      </c>
      <c r="N204" s="30">
        <v>0</v>
      </c>
      <c r="O204" s="34">
        <v>519</v>
      </c>
      <c r="P204" s="34">
        <v>12</v>
      </c>
      <c r="Q204" s="34">
        <v>507</v>
      </c>
      <c r="R204" s="34">
        <v>5</v>
      </c>
      <c r="S204" s="34">
        <v>0</v>
      </c>
      <c r="T204" s="34">
        <v>32</v>
      </c>
      <c r="U204" s="34">
        <v>5</v>
      </c>
      <c r="V204" s="34">
        <v>0</v>
      </c>
      <c r="W204" s="34">
        <v>0</v>
      </c>
      <c r="X204" s="34">
        <v>0</v>
      </c>
      <c r="Y204" s="34">
        <v>0</v>
      </c>
      <c r="Z204" s="4"/>
      <c r="AA204" s="35">
        <v>14</v>
      </c>
      <c r="AB204" s="16" t="s">
        <v>439</v>
      </c>
      <c r="AC204" s="35">
        <v>68</v>
      </c>
      <c r="AD204" s="16" t="s">
        <v>633</v>
      </c>
      <c r="AE204" s="35">
        <v>30</v>
      </c>
      <c r="AF204" s="16" t="s">
        <v>765</v>
      </c>
      <c r="AG204" s="35">
        <v>253</v>
      </c>
      <c r="AH204" s="16" t="s">
        <v>927</v>
      </c>
      <c r="AI204" s="35">
        <v>142</v>
      </c>
      <c r="AJ204" s="28" t="s">
        <v>1141</v>
      </c>
    </row>
    <row r="205" spans="1:36">
      <c r="A205">
        <v>5224</v>
      </c>
      <c r="B205" s="34" t="str">
        <f>VLOOKUP(A205,УИК!A:C,2,FALSE)</f>
        <v>Сирия</v>
      </c>
      <c r="C205" s="34" t="str">
        <f>VLOOKUP(A205,УИК!A:C,3,FALSE)</f>
        <v>Посольство в Дамаске</v>
      </c>
      <c r="D205" s="30">
        <f t="shared" si="12"/>
        <v>536</v>
      </c>
      <c r="E205" s="30">
        <f t="shared" si="13"/>
        <v>536</v>
      </c>
      <c r="F205" s="37">
        <f t="shared" si="14"/>
        <v>0.77238805970149249</v>
      </c>
      <c r="G205" s="34">
        <v>536</v>
      </c>
      <c r="H205" s="34">
        <v>2800</v>
      </c>
      <c r="I205" s="34">
        <v>0</v>
      </c>
      <c r="J205" s="30">
        <f t="shared" si="15"/>
        <v>0</v>
      </c>
      <c r="K205" s="34">
        <v>535</v>
      </c>
      <c r="L205" s="34">
        <v>1</v>
      </c>
      <c r="M205" s="34">
        <v>2264</v>
      </c>
      <c r="N205" s="30">
        <v>1</v>
      </c>
      <c r="O205" s="34">
        <v>535</v>
      </c>
      <c r="P205" s="34">
        <v>3</v>
      </c>
      <c r="Q205" s="34">
        <v>533</v>
      </c>
      <c r="R205" s="34">
        <v>10</v>
      </c>
      <c r="S205" s="34">
        <v>0</v>
      </c>
      <c r="T205" s="34">
        <v>0</v>
      </c>
      <c r="U205" s="34">
        <v>10</v>
      </c>
      <c r="V205" s="34">
        <v>0</v>
      </c>
      <c r="W205" s="34">
        <v>0</v>
      </c>
      <c r="X205" s="34">
        <v>0</v>
      </c>
      <c r="Y205" s="34">
        <v>0</v>
      </c>
      <c r="Z205" s="4"/>
      <c r="AA205" s="35">
        <v>23</v>
      </c>
      <c r="AB205" s="16" t="s">
        <v>440</v>
      </c>
      <c r="AC205" s="35">
        <v>71</v>
      </c>
      <c r="AD205" s="16" t="s">
        <v>634</v>
      </c>
      <c r="AE205" s="35">
        <v>4</v>
      </c>
      <c r="AF205" s="16" t="s">
        <v>383</v>
      </c>
      <c r="AG205" s="35">
        <v>21</v>
      </c>
      <c r="AH205" s="16" t="s">
        <v>431</v>
      </c>
      <c r="AI205" s="35">
        <v>414</v>
      </c>
      <c r="AJ205" s="28" t="s">
        <v>1142</v>
      </c>
    </row>
    <row r="206" spans="1:36">
      <c r="A206">
        <v>5225</v>
      </c>
      <c r="B206" s="34" t="str">
        <f>VLOOKUP(A206,УИК!A:C,2,FALSE)</f>
        <v>Сирия</v>
      </c>
      <c r="C206" s="34" t="str">
        <f>VLOOKUP(A206,УИК!A:C,3,FALSE)</f>
        <v>Генеральное консульство в Алеппо</v>
      </c>
      <c r="D206" s="30">
        <f t="shared" si="12"/>
        <v>588</v>
      </c>
      <c r="E206" s="30">
        <f t="shared" si="13"/>
        <v>588</v>
      </c>
      <c r="F206" s="37">
        <f t="shared" si="14"/>
        <v>0.84523809523809523</v>
      </c>
      <c r="G206" s="34">
        <v>588</v>
      </c>
      <c r="H206" s="34">
        <v>2400</v>
      </c>
      <c r="I206" s="34">
        <v>0</v>
      </c>
      <c r="J206" s="30">
        <f t="shared" si="15"/>
        <v>0</v>
      </c>
      <c r="K206" s="34">
        <v>588</v>
      </c>
      <c r="L206" s="34">
        <v>0</v>
      </c>
      <c r="M206" s="34">
        <v>1812</v>
      </c>
      <c r="N206" s="30">
        <v>0</v>
      </c>
      <c r="O206" s="34">
        <v>588</v>
      </c>
      <c r="P206" s="34">
        <v>0</v>
      </c>
      <c r="Q206" s="34">
        <v>588</v>
      </c>
      <c r="R206" s="34">
        <v>10</v>
      </c>
      <c r="S206" s="34">
        <v>0</v>
      </c>
      <c r="T206" s="34">
        <v>2</v>
      </c>
      <c r="U206" s="34">
        <v>10</v>
      </c>
      <c r="V206" s="34">
        <v>0</v>
      </c>
      <c r="W206" s="34">
        <v>0</v>
      </c>
      <c r="X206" s="34">
        <v>0</v>
      </c>
      <c r="Y206" s="34">
        <v>0</v>
      </c>
      <c r="Z206" s="4"/>
      <c r="AA206" s="35">
        <v>14</v>
      </c>
      <c r="AB206" s="16" t="s">
        <v>441</v>
      </c>
      <c r="AC206" s="35">
        <v>50</v>
      </c>
      <c r="AD206" s="16" t="s">
        <v>635</v>
      </c>
      <c r="AE206" s="35">
        <v>10</v>
      </c>
      <c r="AF206" s="16" t="s">
        <v>766</v>
      </c>
      <c r="AG206" s="35">
        <v>17</v>
      </c>
      <c r="AH206" s="16" t="s">
        <v>928</v>
      </c>
      <c r="AI206" s="35">
        <v>497</v>
      </c>
      <c r="AJ206" s="28" t="s">
        <v>1143</v>
      </c>
    </row>
    <row r="207" spans="1:36">
      <c r="A207">
        <v>5226</v>
      </c>
      <c r="B207" s="34" t="str">
        <f>VLOOKUP(A207,УИК!A:C,2,FALSE)</f>
        <v>Словакия</v>
      </c>
      <c r="C207" s="34" t="str">
        <f>VLOOKUP(A207,УИК!A:C,3,FALSE)</f>
        <v>Посольство в Братиславе</v>
      </c>
      <c r="D207" s="30">
        <f t="shared" si="12"/>
        <v>337</v>
      </c>
      <c r="E207" s="30">
        <f t="shared" si="13"/>
        <v>337</v>
      </c>
      <c r="F207" s="37">
        <f t="shared" si="14"/>
        <v>0.54896142433234418</v>
      </c>
      <c r="G207" s="34">
        <v>337</v>
      </c>
      <c r="H207" s="34">
        <v>896</v>
      </c>
      <c r="I207" s="34">
        <v>33</v>
      </c>
      <c r="J207" s="30">
        <f t="shared" si="15"/>
        <v>1</v>
      </c>
      <c r="K207" s="34">
        <v>300</v>
      </c>
      <c r="L207" s="34">
        <v>4</v>
      </c>
      <c r="M207" s="34">
        <v>559</v>
      </c>
      <c r="N207" s="30">
        <v>37</v>
      </c>
      <c r="O207" s="34">
        <v>300</v>
      </c>
      <c r="P207" s="34">
        <v>3</v>
      </c>
      <c r="Q207" s="34">
        <v>334</v>
      </c>
      <c r="R207" s="34">
        <v>5</v>
      </c>
      <c r="S207" s="34">
        <v>0</v>
      </c>
      <c r="T207" s="34">
        <v>17</v>
      </c>
      <c r="U207" s="34">
        <v>5</v>
      </c>
      <c r="V207" s="34">
        <v>0</v>
      </c>
      <c r="W207" s="34">
        <v>0</v>
      </c>
      <c r="X207" s="34">
        <v>0</v>
      </c>
      <c r="Y207" s="34">
        <v>0</v>
      </c>
      <c r="Z207" s="4"/>
      <c r="AA207" s="35">
        <v>7</v>
      </c>
      <c r="AB207" s="16" t="s">
        <v>442</v>
      </c>
      <c r="AC207" s="35">
        <v>49</v>
      </c>
      <c r="AD207" s="16" t="s">
        <v>636</v>
      </c>
      <c r="AE207" s="35">
        <v>11</v>
      </c>
      <c r="AF207" s="16" t="s">
        <v>767</v>
      </c>
      <c r="AG207" s="35">
        <v>82</v>
      </c>
      <c r="AH207" s="16" t="s">
        <v>929</v>
      </c>
      <c r="AI207" s="35">
        <v>185</v>
      </c>
      <c r="AJ207" s="28" t="s">
        <v>1144</v>
      </c>
    </row>
    <row r="208" spans="1:36">
      <c r="A208">
        <v>5227</v>
      </c>
      <c r="B208" s="34" t="str">
        <f>VLOOKUP(A208,УИК!A:C,2,FALSE)</f>
        <v>Словения</v>
      </c>
      <c r="C208" s="34" t="str">
        <f>VLOOKUP(A208,УИК!A:C,3,FALSE)</f>
        <v>Посольство в Любляне</v>
      </c>
      <c r="D208" s="30">
        <f t="shared" si="12"/>
        <v>325</v>
      </c>
      <c r="E208" s="30">
        <f t="shared" si="13"/>
        <v>325</v>
      </c>
      <c r="F208" s="37">
        <f t="shared" si="14"/>
        <v>0.55384615384615388</v>
      </c>
      <c r="G208" s="34">
        <v>325</v>
      </c>
      <c r="H208" s="34">
        <v>850</v>
      </c>
      <c r="I208" s="34">
        <v>0</v>
      </c>
      <c r="J208" s="30">
        <f t="shared" si="15"/>
        <v>0</v>
      </c>
      <c r="K208" s="34">
        <v>236</v>
      </c>
      <c r="L208" s="34">
        <v>89</v>
      </c>
      <c r="M208" s="34">
        <v>525</v>
      </c>
      <c r="N208" s="30">
        <v>89</v>
      </c>
      <c r="O208" s="34">
        <v>236</v>
      </c>
      <c r="P208" s="34">
        <v>5</v>
      </c>
      <c r="Q208" s="34">
        <v>320</v>
      </c>
      <c r="R208" s="34">
        <v>5</v>
      </c>
      <c r="S208" s="34">
        <v>0</v>
      </c>
      <c r="T208" s="34">
        <v>20</v>
      </c>
      <c r="U208" s="34">
        <v>5</v>
      </c>
      <c r="V208" s="34">
        <v>0</v>
      </c>
      <c r="W208" s="34">
        <v>0</v>
      </c>
      <c r="X208" s="34">
        <v>0</v>
      </c>
      <c r="Y208" s="34">
        <v>0</v>
      </c>
      <c r="Z208" s="4"/>
      <c r="AA208" s="35">
        <v>14</v>
      </c>
      <c r="AB208" s="16" t="s">
        <v>328</v>
      </c>
      <c r="AC208" s="35">
        <v>44</v>
      </c>
      <c r="AD208" s="16" t="s">
        <v>637</v>
      </c>
      <c r="AE208" s="35">
        <v>8</v>
      </c>
      <c r="AF208" s="16" t="s">
        <v>768</v>
      </c>
      <c r="AG208" s="35">
        <v>74</v>
      </c>
      <c r="AH208" s="16" t="s">
        <v>930</v>
      </c>
      <c r="AI208" s="35">
        <v>180</v>
      </c>
      <c r="AJ208" s="28" t="s">
        <v>1145</v>
      </c>
    </row>
    <row r="209" spans="1:36">
      <c r="A209">
        <v>5228</v>
      </c>
      <c r="B209" s="34" t="str">
        <f>VLOOKUP(A209,УИК!A:C,2,FALSE)</f>
        <v>Судан</v>
      </c>
      <c r="C209" s="34" t="str">
        <f>VLOOKUP(A209,УИК!A:C,3,FALSE)</f>
        <v>Посольство в Хартуме</v>
      </c>
      <c r="D209" s="30">
        <f t="shared" si="12"/>
        <v>262</v>
      </c>
      <c r="E209" s="30">
        <f t="shared" si="13"/>
        <v>262</v>
      </c>
      <c r="F209" s="37">
        <f t="shared" si="14"/>
        <v>0.52671755725190839</v>
      </c>
      <c r="G209" s="34">
        <v>262</v>
      </c>
      <c r="H209" s="34">
        <v>800</v>
      </c>
      <c r="I209" s="34">
        <v>0</v>
      </c>
      <c r="J209" s="30">
        <f t="shared" si="15"/>
        <v>0</v>
      </c>
      <c r="K209" s="34">
        <v>262</v>
      </c>
      <c r="L209" s="34">
        <v>0</v>
      </c>
      <c r="M209" s="34">
        <v>538</v>
      </c>
      <c r="N209" s="30">
        <v>0</v>
      </c>
      <c r="O209" s="34">
        <v>262</v>
      </c>
      <c r="P209" s="34">
        <v>3</v>
      </c>
      <c r="Q209" s="34">
        <v>259</v>
      </c>
      <c r="R209" s="34">
        <v>5</v>
      </c>
      <c r="S209" s="34">
        <v>0</v>
      </c>
      <c r="T209" s="34">
        <v>2</v>
      </c>
      <c r="U209" s="34">
        <v>5</v>
      </c>
      <c r="V209" s="34">
        <v>0</v>
      </c>
      <c r="W209" s="34">
        <v>0</v>
      </c>
      <c r="X209" s="34">
        <v>0</v>
      </c>
      <c r="Y209" s="34">
        <v>0</v>
      </c>
      <c r="Z209" s="4"/>
      <c r="AA209" s="35">
        <v>32</v>
      </c>
      <c r="AB209" s="16" t="s">
        <v>443</v>
      </c>
      <c r="AC209" s="35">
        <v>53</v>
      </c>
      <c r="AD209" s="16" t="s">
        <v>638</v>
      </c>
      <c r="AE209" s="35">
        <v>11</v>
      </c>
      <c r="AF209" s="16" t="s">
        <v>310</v>
      </c>
      <c r="AG209" s="35">
        <v>25</v>
      </c>
      <c r="AH209" s="16" t="s">
        <v>931</v>
      </c>
      <c r="AI209" s="35">
        <v>138</v>
      </c>
      <c r="AJ209" s="28" t="s">
        <v>1146</v>
      </c>
    </row>
    <row r="210" spans="1:36">
      <c r="A210">
        <v>5229</v>
      </c>
      <c r="B210" s="34" t="str">
        <f>VLOOKUP(A210,УИК!A:C,2,FALSE)</f>
        <v>Латвия</v>
      </c>
      <c r="C210" s="34" t="str">
        <f>VLOOKUP(A210,УИК!A:C,3,FALSE)</f>
        <v>Генеральное консульство в Лиепае</v>
      </c>
      <c r="D210" s="30">
        <f t="shared" si="12"/>
        <v>4222</v>
      </c>
      <c r="E210" s="30">
        <f t="shared" si="13"/>
        <v>4220</v>
      </c>
      <c r="F210" s="37">
        <f t="shared" si="14"/>
        <v>0.94360189573459718</v>
      </c>
      <c r="G210" s="34">
        <v>4222</v>
      </c>
      <c r="H210" s="34">
        <v>6000</v>
      </c>
      <c r="I210" s="34">
        <v>1032</v>
      </c>
      <c r="J210" s="30">
        <f t="shared" si="15"/>
        <v>1</v>
      </c>
      <c r="K210" s="34">
        <v>3093</v>
      </c>
      <c r="L210" s="34">
        <v>97</v>
      </c>
      <c r="M210" s="34">
        <v>1778</v>
      </c>
      <c r="N210" s="30">
        <v>1127</v>
      </c>
      <c r="O210" s="34">
        <v>3093</v>
      </c>
      <c r="P210" s="34">
        <v>10</v>
      </c>
      <c r="Q210" s="34">
        <v>4210</v>
      </c>
      <c r="R210" s="34">
        <v>40</v>
      </c>
      <c r="S210" s="34">
        <v>13</v>
      </c>
      <c r="T210" s="34">
        <v>6</v>
      </c>
      <c r="U210" s="34">
        <v>27</v>
      </c>
      <c r="V210" s="34">
        <v>0</v>
      </c>
      <c r="W210" s="34">
        <v>0</v>
      </c>
      <c r="X210" s="34">
        <v>0</v>
      </c>
      <c r="Y210" s="34">
        <v>0</v>
      </c>
      <c r="Z210" s="4"/>
      <c r="AA210" s="35">
        <v>27</v>
      </c>
      <c r="AB210" s="16" t="s">
        <v>444</v>
      </c>
      <c r="AC210" s="35">
        <v>139</v>
      </c>
      <c r="AD210" s="16" t="s">
        <v>445</v>
      </c>
      <c r="AE210" s="35">
        <v>12</v>
      </c>
      <c r="AF210" s="16" t="s">
        <v>769</v>
      </c>
      <c r="AG210" s="35">
        <v>50</v>
      </c>
      <c r="AH210" s="16" t="s">
        <v>932</v>
      </c>
      <c r="AI210" s="35">
        <v>3982</v>
      </c>
      <c r="AJ210" s="28" t="s">
        <v>1147</v>
      </c>
    </row>
    <row r="211" spans="1:36">
      <c r="A211">
        <v>5231</v>
      </c>
      <c r="B211" s="34" t="str">
        <f>VLOOKUP(A211,УИК!A:C,2,FALSE)</f>
        <v>США</v>
      </c>
      <c r="C211" s="34" t="str">
        <f>VLOOKUP(A211,УИК!A:C,3,FALSE)</f>
        <v>Посольство в Вашингтоне</v>
      </c>
      <c r="D211" s="30">
        <f t="shared" si="12"/>
        <v>2343</v>
      </c>
      <c r="E211" s="30">
        <f t="shared" si="13"/>
        <v>2337</v>
      </c>
      <c r="F211" s="37">
        <f t="shared" si="14"/>
        <v>0.33290543431750108</v>
      </c>
      <c r="G211" s="34">
        <v>2490</v>
      </c>
      <c r="H211" s="34">
        <v>7000</v>
      </c>
      <c r="I211" s="34">
        <v>0</v>
      </c>
      <c r="J211" s="30">
        <f t="shared" si="15"/>
        <v>0</v>
      </c>
      <c r="K211" s="34">
        <v>1597</v>
      </c>
      <c r="L211" s="34">
        <v>746</v>
      </c>
      <c r="M211" s="34">
        <v>4657</v>
      </c>
      <c r="N211" s="30">
        <v>744</v>
      </c>
      <c r="O211" s="34">
        <v>1593</v>
      </c>
      <c r="P211" s="34">
        <v>38</v>
      </c>
      <c r="Q211" s="34">
        <v>2299</v>
      </c>
      <c r="R211" s="34">
        <v>40</v>
      </c>
      <c r="S211" s="34">
        <v>0</v>
      </c>
      <c r="T211" s="34">
        <v>71</v>
      </c>
      <c r="U211" s="34">
        <v>40</v>
      </c>
      <c r="V211" s="34">
        <v>0</v>
      </c>
      <c r="W211" s="34">
        <v>0</v>
      </c>
      <c r="X211" s="34">
        <v>0</v>
      </c>
      <c r="Y211" s="34">
        <v>0</v>
      </c>
      <c r="Z211" s="4"/>
      <c r="AA211" s="35">
        <v>77</v>
      </c>
      <c r="AB211" s="16" t="s">
        <v>445</v>
      </c>
      <c r="AC211" s="35">
        <v>281</v>
      </c>
      <c r="AD211" s="16" t="s">
        <v>639</v>
      </c>
      <c r="AE211" s="35">
        <v>104</v>
      </c>
      <c r="AF211" s="16" t="s">
        <v>770</v>
      </c>
      <c r="AG211" s="35">
        <v>1059</v>
      </c>
      <c r="AH211" s="16" t="s">
        <v>933</v>
      </c>
      <c r="AI211" s="35">
        <v>778</v>
      </c>
      <c r="AJ211" s="28" t="s">
        <v>1148</v>
      </c>
    </row>
    <row r="212" spans="1:36">
      <c r="A212">
        <v>5233</v>
      </c>
      <c r="B212" s="34" t="str">
        <f>VLOOKUP(A212,УИК!A:C,2,FALSE)</f>
        <v>США</v>
      </c>
      <c r="C212" s="34" t="str">
        <f>VLOOKUP(A212,УИК!A:C,3,FALSE)</f>
        <v>Генеральное консульство в Нью-Йорке</v>
      </c>
      <c r="D212" s="30">
        <f t="shared" si="12"/>
        <v>4504</v>
      </c>
      <c r="E212" s="30">
        <f t="shared" si="13"/>
        <v>4495</v>
      </c>
      <c r="F212" s="37">
        <f t="shared" si="14"/>
        <v>0.29655172413793102</v>
      </c>
      <c r="G212" s="34">
        <v>4542</v>
      </c>
      <c r="H212" s="34">
        <v>39000</v>
      </c>
      <c r="I212" s="34">
        <v>1195</v>
      </c>
      <c r="J212" s="30">
        <f t="shared" si="15"/>
        <v>1</v>
      </c>
      <c r="K212" s="34">
        <v>1917</v>
      </c>
      <c r="L212" s="34">
        <v>1392</v>
      </c>
      <c r="M212" s="34">
        <v>34496</v>
      </c>
      <c r="N212" s="30">
        <v>2584</v>
      </c>
      <c r="O212" s="34">
        <v>1911</v>
      </c>
      <c r="P212" s="34">
        <v>82</v>
      </c>
      <c r="Q212" s="34">
        <v>4413</v>
      </c>
      <c r="R212" s="34">
        <v>40</v>
      </c>
      <c r="S212" s="34">
        <v>1</v>
      </c>
      <c r="T212" s="34">
        <v>118</v>
      </c>
      <c r="U212" s="34">
        <v>39</v>
      </c>
      <c r="V212" s="34">
        <v>0</v>
      </c>
      <c r="W212" s="34">
        <v>0</v>
      </c>
      <c r="X212" s="34">
        <v>0</v>
      </c>
      <c r="Y212" s="34">
        <v>0</v>
      </c>
      <c r="Z212" s="4"/>
      <c r="AA212" s="35">
        <v>105</v>
      </c>
      <c r="AB212" s="16" t="s">
        <v>368</v>
      </c>
      <c r="AC212" s="35">
        <v>365</v>
      </c>
      <c r="AD212" s="16" t="s">
        <v>464</v>
      </c>
      <c r="AE212" s="35">
        <v>172</v>
      </c>
      <c r="AF212" s="16" t="s">
        <v>291</v>
      </c>
      <c r="AG212" s="35">
        <v>2438</v>
      </c>
      <c r="AH212" s="16" t="s">
        <v>934</v>
      </c>
      <c r="AI212" s="35">
        <v>1333</v>
      </c>
      <c r="AJ212" s="28" t="s">
        <v>1149</v>
      </c>
    </row>
    <row r="213" spans="1:36">
      <c r="A213">
        <v>5235</v>
      </c>
      <c r="B213" s="34" t="str">
        <f>VLOOKUP(A213,УИК!A:C,2,FALSE)</f>
        <v>США</v>
      </c>
      <c r="C213" s="34" t="str">
        <f>VLOOKUP(A213,УИК!A:C,3,FALSE)</f>
        <v>Генеральное консульство в Сан-Франциско</v>
      </c>
      <c r="D213" s="30">
        <f t="shared" si="12"/>
        <v>2520</v>
      </c>
      <c r="E213" s="30">
        <f t="shared" si="13"/>
        <v>2515</v>
      </c>
      <c r="F213" s="37">
        <f t="shared" si="14"/>
        <v>0.26679920477137176</v>
      </c>
      <c r="G213" s="34">
        <v>2520</v>
      </c>
      <c r="H213" s="34">
        <v>16000</v>
      </c>
      <c r="I213" s="34">
        <v>401</v>
      </c>
      <c r="J213" s="30">
        <f t="shared" si="15"/>
        <v>1</v>
      </c>
      <c r="K213" s="34">
        <v>1116</v>
      </c>
      <c r="L213" s="34">
        <v>1003</v>
      </c>
      <c r="M213" s="34">
        <v>13480</v>
      </c>
      <c r="N213" s="30">
        <v>1402</v>
      </c>
      <c r="O213" s="34">
        <v>1113</v>
      </c>
      <c r="P213" s="34">
        <v>46</v>
      </c>
      <c r="Q213" s="34">
        <v>2469</v>
      </c>
      <c r="R213" s="34">
        <v>40</v>
      </c>
      <c r="S213" s="34">
        <v>0</v>
      </c>
      <c r="T213" s="34">
        <v>55</v>
      </c>
      <c r="U213" s="34">
        <v>40</v>
      </c>
      <c r="V213" s="34">
        <v>0</v>
      </c>
      <c r="W213" s="34">
        <v>0</v>
      </c>
      <c r="X213" s="34">
        <v>0</v>
      </c>
      <c r="Y213" s="34">
        <v>0</v>
      </c>
      <c r="Z213" s="4"/>
      <c r="AA213" s="35">
        <v>51</v>
      </c>
      <c r="AB213" s="16" t="s">
        <v>446</v>
      </c>
      <c r="AC213" s="35">
        <v>204</v>
      </c>
      <c r="AD213" s="16" t="s">
        <v>640</v>
      </c>
      <c r="AE213" s="35">
        <v>106</v>
      </c>
      <c r="AF213" s="16" t="s">
        <v>718</v>
      </c>
      <c r="AG213" s="35">
        <v>1437</v>
      </c>
      <c r="AH213" s="16" t="s">
        <v>935</v>
      </c>
      <c r="AI213" s="35">
        <v>671</v>
      </c>
      <c r="AJ213" s="28" t="s">
        <v>1150</v>
      </c>
    </row>
    <row r="214" spans="1:36">
      <c r="A214">
        <v>5238</v>
      </c>
      <c r="B214" s="34" t="str">
        <f>VLOOKUP(A214,УИК!A:C,2,FALSE)</f>
        <v>Таджикистан</v>
      </c>
      <c r="C214" s="34" t="str">
        <f>VLOOKUP(A214,УИК!A:C,3,FALSE)</f>
        <v>Генеральное консульство в Ходженте</v>
      </c>
      <c r="D214" s="30">
        <f t="shared" si="12"/>
        <v>1453</v>
      </c>
      <c r="E214" s="30">
        <f t="shared" si="13"/>
        <v>1453</v>
      </c>
      <c r="F214" s="37">
        <f t="shared" si="14"/>
        <v>0.91465932553337925</v>
      </c>
      <c r="G214" s="34">
        <v>1453</v>
      </c>
      <c r="H214" s="34">
        <v>5000</v>
      </c>
      <c r="I214" s="34">
        <v>0</v>
      </c>
      <c r="J214" s="30">
        <f t="shared" si="15"/>
        <v>0</v>
      </c>
      <c r="K214" s="34">
        <v>1443</v>
      </c>
      <c r="L214" s="34">
        <v>10</v>
      </c>
      <c r="M214" s="34">
        <v>3547</v>
      </c>
      <c r="N214" s="30">
        <v>10</v>
      </c>
      <c r="O214" s="34">
        <v>1443</v>
      </c>
      <c r="P214" s="34">
        <v>45</v>
      </c>
      <c r="Q214" s="34">
        <v>1408</v>
      </c>
      <c r="R214" s="34">
        <v>10</v>
      </c>
      <c r="S214" s="34">
        <v>0</v>
      </c>
      <c r="T214" s="34">
        <v>12</v>
      </c>
      <c r="U214" s="34">
        <v>10</v>
      </c>
      <c r="V214" s="34">
        <v>0</v>
      </c>
      <c r="W214" s="34">
        <v>0</v>
      </c>
      <c r="X214" s="34">
        <v>0</v>
      </c>
      <c r="Y214" s="34">
        <v>0</v>
      </c>
      <c r="Z214" s="4"/>
      <c r="AA214" s="35">
        <v>9</v>
      </c>
      <c r="AB214" s="16" t="s">
        <v>447</v>
      </c>
      <c r="AC214" s="35">
        <v>52</v>
      </c>
      <c r="AD214" s="16" t="s">
        <v>641</v>
      </c>
      <c r="AE214" s="35">
        <v>3</v>
      </c>
      <c r="AF214" s="16" t="s">
        <v>771</v>
      </c>
      <c r="AG214" s="35">
        <v>15</v>
      </c>
      <c r="AH214" s="16" t="s">
        <v>897</v>
      </c>
      <c r="AI214" s="35">
        <v>1329</v>
      </c>
      <c r="AJ214" s="28" t="s">
        <v>1151</v>
      </c>
    </row>
    <row r="215" spans="1:36">
      <c r="A215">
        <v>5240</v>
      </c>
      <c r="B215" s="34" t="str">
        <f>VLOOKUP(A215,УИК!A:C,2,FALSE)</f>
        <v>Таджикистан</v>
      </c>
      <c r="C215" s="34" t="str">
        <f>VLOOKUP(A215,УИК!A:C,3,FALSE)</f>
        <v>г. Душанбе (Минобороны России)</v>
      </c>
      <c r="D215" s="30">
        <f t="shared" si="12"/>
        <v>3322</v>
      </c>
      <c r="E215" s="30">
        <f t="shared" si="13"/>
        <v>3322</v>
      </c>
      <c r="F215" s="37">
        <f t="shared" si="14"/>
        <v>0.95123419626730887</v>
      </c>
      <c r="G215" s="34">
        <v>3322</v>
      </c>
      <c r="H215" s="34">
        <v>4500</v>
      </c>
      <c r="I215" s="34">
        <v>0</v>
      </c>
      <c r="J215" s="30">
        <f t="shared" si="15"/>
        <v>0</v>
      </c>
      <c r="K215" s="34">
        <v>2711</v>
      </c>
      <c r="L215" s="34">
        <v>611</v>
      </c>
      <c r="M215" s="34">
        <v>1178</v>
      </c>
      <c r="N215" s="30">
        <v>611</v>
      </c>
      <c r="O215" s="34">
        <v>2711</v>
      </c>
      <c r="P215" s="34">
        <v>0</v>
      </c>
      <c r="Q215" s="34">
        <v>3322</v>
      </c>
      <c r="R215" s="34">
        <v>15</v>
      </c>
      <c r="S215" s="34">
        <v>6</v>
      </c>
      <c r="T215" s="34">
        <v>13</v>
      </c>
      <c r="U215" s="34">
        <v>9</v>
      </c>
      <c r="V215" s="34">
        <v>0</v>
      </c>
      <c r="W215" s="34">
        <v>0</v>
      </c>
      <c r="X215" s="34">
        <v>0</v>
      </c>
      <c r="Y215" s="34">
        <v>0</v>
      </c>
      <c r="Z215" s="4"/>
      <c r="AA215" s="35">
        <v>69</v>
      </c>
      <c r="AB215" s="16" t="s">
        <v>442</v>
      </c>
      <c r="AC215" s="35">
        <v>45</v>
      </c>
      <c r="AD215" s="16" t="s">
        <v>642</v>
      </c>
      <c r="AE215" s="35">
        <v>23</v>
      </c>
      <c r="AF215" s="16" t="s">
        <v>711</v>
      </c>
      <c r="AG215" s="35">
        <v>25</v>
      </c>
      <c r="AH215" s="16" t="s">
        <v>383</v>
      </c>
      <c r="AI215" s="35">
        <v>3160</v>
      </c>
      <c r="AJ215" s="28" t="s">
        <v>1152</v>
      </c>
    </row>
    <row r="216" spans="1:36">
      <c r="A216">
        <v>5242</v>
      </c>
      <c r="B216" s="34" t="str">
        <f>VLOOKUP(A216,УИК!A:C,2,FALSE)</f>
        <v>Таиланд</v>
      </c>
      <c r="C216" s="34" t="str">
        <f>VLOOKUP(A216,УИК!A:C,3,FALSE)</f>
        <v>Посольство в Бангкоке</v>
      </c>
      <c r="D216" s="30">
        <f t="shared" si="12"/>
        <v>1603</v>
      </c>
      <c r="E216" s="30">
        <f t="shared" si="13"/>
        <v>1600</v>
      </c>
      <c r="F216" s="37">
        <f t="shared" si="14"/>
        <v>0.38312499999999999</v>
      </c>
      <c r="G216" s="34">
        <v>1693</v>
      </c>
      <c r="H216" s="34">
        <v>2200</v>
      </c>
      <c r="I216" s="34">
        <v>0</v>
      </c>
      <c r="J216" s="30">
        <f t="shared" si="15"/>
        <v>0</v>
      </c>
      <c r="K216" s="34">
        <v>385</v>
      </c>
      <c r="L216" s="34">
        <v>1218</v>
      </c>
      <c r="M216" s="34">
        <v>597</v>
      </c>
      <c r="N216" s="30">
        <v>1215</v>
      </c>
      <c r="O216" s="34">
        <v>385</v>
      </c>
      <c r="P216" s="34">
        <v>10</v>
      </c>
      <c r="Q216" s="34">
        <v>1590</v>
      </c>
      <c r="R216" s="34">
        <v>5</v>
      </c>
      <c r="S216" s="34">
        <v>0</v>
      </c>
      <c r="T216" s="34">
        <v>492</v>
      </c>
      <c r="U216" s="34">
        <v>5</v>
      </c>
      <c r="V216" s="34">
        <v>0</v>
      </c>
      <c r="W216" s="34">
        <v>0</v>
      </c>
      <c r="X216" s="34">
        <v>0</v>
      </c>
      <c r="Y216" s="34">
        <v>0</v>
      </c>
      <c r="Z216" s="4"/>
      <c r="AA216" s="35">
        <v>76</v>
      </c>
      <c r="AB216" s="16" t="s">
        <v>448</v>
      </c>
      <c r="AC216" s="35">
        <v>204</v>
      </c>
      <c r="AD216" s="16" t="s">
        <v>643</v>
      </c>
      <c r="AE216" s="35">
        <v>62</v>
      </c>
      <c r="AF216" s="16" t="s">
        <v>311</v>
      </c>
      <c r="AG216" s="35">
        <v>635</v>
      </c>
      <c r="AH216" s="16" t="s">
        <v>936</v>
      </c>
      <c r="AI216" s="35">
        <v>613</v>
      </c>
      <c r="AJ216" s="28" t="s">
        <v>1153</v>
      </c>
    </row>
    <row r="217" spans="1:36">
      <c r="A217">
        <v>5243</v>
      </c>
      <c r="B217" s="34" t="str">
        <f>VLOOKUP(A217,УИК!A:C,2,FALSE)</f>
        <v>Танзания</v>
      </c>
      <c r="C217" s="34" t="str">
        <f>VLOOKUP(A217,УИК!A:C,3,FALSE)</f>
        <v>Посольство в Дар-Эс-Саламе</v>
      </c>
      <c r="D217" s="30">
        <f t="shared" si="12"/>
        <v>75</v>
      </c>
      <c r="E217" s="30">
        <f t="shared" si="13"/>
        <v>75</v>
      </c>
      <c r="F217" s="37">
        <f t="shared" si="14"/>
        <v>0.72</v>
      </c>
      <c r="G217" s="34">
        <v>75</v>
      </c>
      <c r="H217" s="34">
        <v>150</v>
      </c>
      <c r="I217" s="34">
        <v>0</v>
      </c>
      <c r="J217" s="30">
        <f t="shared" si="15"/>
        <v>0</v>
      </c>
      <c r="K217" s="34">
        <v>65</v>
      </c>
      <c r="L217" s="34">
        <v>10</v>
      </c>
      <c r="M217" s="34">
        <v>75</v>
      </c>
      <c r="N217" s="30">
        <v>10</v>
      </c>
      <c r="O217" s="34">
        <v>65</v>
      </c>
      <c r="P217" s="34">
        <v>1</v>
      </c>
      <c r="Q217" s="34">
        <v>74</v>
      </c>
      <c r="R217" s="34">
        <v>5</v>
      </c>
      <c r="S217" s="34">
        <v>0</v>
      </c>
      <c r="T217" s="34">
        <v>0</v>
      </c>
      <c r="U217" s="34">
        <v>5</v>
      </c>
      <c r="V217" s="34">
        <v>0</v>
      </c>
      <c r="W217" s="34">
        <v>0</v>
      </c>
      <c r="X217" s="34">
        <v>0</v>
      </c>
      <c r="Y217" s="34">
        <v>0</v>
      </c>
      <c r="Z217" s="4"/>
      <c r="AA217" s="35">
        <v>9</v>
      </c>
      <c r="AB217" s="16" t="s">
        <v>449</v>
      </c>
      <c r="AC217" s="35">
        <v>5</v>
      </c>
      <c r="AD217" s="16" t="s">
        <v>644</v>
      </c>
      <c r="AE217" s="35">
        <v>2</v>
      </c>
      <c r="AF217" s="16" t="s">
        <v>395</v>
      </c>
      <c r="AG217" s="35">
        <v>4</v>
      </c>
      <c r="AH217" s="16" t="s">
        <v>937</v>
      </c>
      <c r="AI217" s="35">
        <v>54</v>
      </c>
      <c r="AJ217" s="28" t="s">
        <v>1154</v>
      </c>
    </row>
    <row r="218" spans="1:36">
      <c r="A218">
        <v>5244</v>
      </c>
      <c r="B218" s="34" t="str">
        <f>VLOOKUP(A218,УИК!A:C,2,FALSE)</f>
        <v>Тунис</v>
      </c>
      <c r="C218" s="34" t="str">
        <f>VLOOKUP(A218,УИК!A:C,3,FALSE)</f>
        <v>Посольство в Тунисе</v>
      </c>
      <c r="D218" s="30">
        <f t="shared" si="12"/>
        <v>361</v>
      </c>
      <c r="E218" s="30">
        <f t="shared" si="13"/>
        <v>361</v>
      </c>
      <c r="F218" s="37">
        <f t="shared" si="14"/>
        <v>0.74238227146814406</v>
      </c>
      <c r="G218" s="34">
        <v>361</v>
      </c>
      <c r="H218" s="34">
        <v>650</v>
      </c>
      <c r="I218" s="34">
        <v>0</v>
      </c>
      <c r="J218" s="30">
        <f t="shared" si="15"/>
        <v>0</v>
      </c>
      <c r="K218" s="34">
        <v>263</v>
      </c>
      <c r="L218" s="34">
        <v>98</v>
      </c>
      <c r="M218" s="34">
        <v>289</v>
      </c>
      <c r="N218" s="30">
        <v>98</v>
      </c>
      <c r="O218" s="34">
        <v>263</v>
      </c>
      <c r="P218" s="34">
        <v>2</v>
      </c>
      <c r="Q218" s="34">
        <v>359</v>
      </c>
      <c r="R218" s="34">
        <v>5</v>
      </c>
      <c r="S218" s="34">
        <v>0</v>
      </c>
      <c r="T218" s="34">
        <v>6</v>
      </c>
      <c r="U218" s="34">
        <v>5</v>
      </c>
      <c r="V218" s="34">
        <v>0</v>
      </c>
      <c r="W218" s="34">
        <v>0</v>
      </c>
      <c r="X218" s="34">
        <v>0</v>
      </c>
      <c r="Y218" s="34">
        <v>0</v>
      </c>
      <c r="Z218" s="4"/>
      <c r="AA218" s="35">
        <v>12</v>
      </c>
      <c r="AB218" s="16" t="s">
        <v>308</v>
      </c>
      <c r="AC218" s="35">
        <v>32</v>
      </c>
      <c r="AD218" s="16" t="s">
        <v>542</v>
      </c>
      <c r="AE218" s="35">
        <v>4</v>
      </c>
      <c r="AF218" s="16" t="s">
        <v>688</v>
      </c>
      <c r="AG218" s="35">
        <v>43</v>
      </c>
      <c r="AH218" s="16" t="s">
        <v>938</v>
      </c>
      <c r="AI218" s="35">
        <v>268</v>
      </c>
      <c r="AJ218" s="28" t="s">
        <v>1155</v>
      </c>
    </row>
    <row r="219" spans="1:36">
      <c r="A219">
        <v>5245</v>
      </c>
      <c r="B219" s="34" t="str">
        <f>VLOOKUP(A219,УИК!A:C,2,FALSE)</f>
        <v>Туркменистан</v>
      </c>
      <c r="C219" s="34" t="str">
        <f>VLOOKUP(A219,УИК!A:C,3,FALSE)</f>
        <v>г. Дашогуз</v>
      </c>
      <c r="D219" s="30">
        <f t="shared" si="12"/>
        <v>108</v>
      </c>
      <c r="E219" s="30">
        <f t="shared" si="13"/>
        <v>108</v>
      </c>
      <c r="F219" s="37">
        <f t="shared" si="14"/>
        <v>0.84259259259259256</v>
      </c>
      <c r="G219" s="34">
        <v>108</v>
      </c>
      <c r="H219" s="34">
        <v>3500</v>
      </c>
      <c r="I219" s="34">
        <v>0</v>
      </c>
      <c r="J219" s="30">
        <f t="shared" si="15"/>
        <v>0</v>
      </c>
      <c r="K219" s="34">
        <v>108</v>
      </c>
      <c r="L219" s="34">
        <v>0</v>
      </c>
      <c r="M219" s="34">
        <v>3392</v>
      </c>
      <c r="N219" s="30">
        <v>0</v>
      </c>
      <c r="O219" s="34">
        <v>108</v>
      </c>
      <c r="P219" s="34">
        <v>0</v>
      </c>
      <c r="Q219" s="34">
        <v>108</v>
      </c>
      <c r="R219" s="34">
        <v>3</v>
      </c>
      <c r="S219" s="34">
        <v>0</v>
      </c>
      <c r="T219" s="34">
        <v>0</v>
      </c>
      <c r="U219" s="34">
        <v>3</v>
      </c>
      <c r="V219" s="34">
        <v>0</v>
      </c>
      <c r="W219" s="34">
        <v>0</v>
      </c>
      <c r="X219" s="34">
        <v>0</v>
      </c>
      <c r="Y219" s="34">
        <v>0</v>
      </c>
      <c r="Z219" s="4"/>
      <c r="AA219" s="35">
        <v>1</v>
      </c>
      <c r="AB219" s="16" t="s">
        <v>450</v>
      </c>
      <c r="AC219" s="35">
        <v>13</v>
      </c>
      <c r="AD219" s="16" t="s">
        <v>645</v>
      </c>
      <c r="AE219" s="35">
        <v>0</v>
      </c>
      <c r="AF219" s="16" t="s">
        <v>292</v>
      </c>
      <c r="AG219" s="35">
        <v>3</v>
      </c>
      <c r="AH219" s="16" t="s">
        <v>700</v>
      </c>
      <c r="AI219" s="35">
        <v>91</v>
      </c>
      <c r="AJ219" s="28" t="s">
        <v>1107</v>
      </c>
    </row>
    <row r="220" spans="1:36">
      <c r="A220">
        <v>5246</v>
      </c>
      <c r="B220" s="34" t="str">
        <f>VLOOKUP(A220,УИК!A:C,2,FALSE)</f>
        <v>Туркменистан</v>
      </c>
      <c r="C220" s="34" t="str">
        <f>VLOOKUP(A220,УИК!A:C,3,FALSE)</f>
        <v>г. Туркменабад</v>
      </c>
      <c r="D220" s="30">
        <f t="shared" si="12"/>
        <v>269</v>
      </c>
      <c r="E220" s="30">
        <f t="shared" si="13"/>
        <v>269</v>
      </c>
      <c r="F220" s="37">
        <f t="shared" si="14"/>
        <v>0.82899628252788105</v>
      </c>
      <c r="G220" s="34">
        <v>269</v>
      </c>
      <c r="H220" s="34">
        <v>4000</v>
      </c>
      <c r="I220" s="34">
        <v>0</v>
      </c>
      <c r="J220" s="30">
        <f t="shared" si="15"/>
        <v>0</v>
      </c>
      <c r="K220" s="34">
        <v>251</v>
      </c>
      <c r="L220" s="34">
        <v>18</v>
      </c>
      <c r="M220" s="34">
        <v>3731</v>
      </c>
      <c r="N220" s="30">
        <v>18</v>
      </c>
      <c r="O220" s="34">
        <v>251</v>
      </c>
      <c r="P220" s="34">
        <v>5</v>
      </c>
      <c r="Q220" s="34">
        <v>264</v>
      </c>
      <c r="R220" s="34">
        <v>3</v>
      </c>
      <c r="S220" s="34">
        <v>0</v>
      </c>
      <c r="T220" s="34">
        <v>0</v>
      </c>
      <c r="U220" s="34">
        <v>3</v>
      </c>
      <c r="V220" s="34">
        <v>0</v>
      </c>
      <c r="W220" s="34">
        <v>0</v>
      </c>
      <c r="X220" s="34">
        <v>0</v>
      </c>
      <c r="Y220" s="34">
        <v>0</v>
      </c>
      <c r="Z220" s="4"/>
      <c r="AA220" s="35">
        <v>9</v>
      </c>
      <c r="AB220" s="16" t="s">
        <v>418</v>
      </c>
      <c r="AC220" s="35">
        <v>25</v>
      </c>
      <c r="AD220" s="16" t="s">
        <v>646</v>
      </c>
      <c r="AE220" s="35">
        <v>2</v>
      </c>
      <c r="AF220" s="16" t="s">
        <v>772</v>
      </c>
      <c r="AG220" s="35">
        <v>5</v>
      </c>
      <c r="AH220" s="16" t="s">
        <v>939</v>
      </c>
      <c r="AI220" s="35">
        <v>223</v>
      </c>
      <c r="AJ220" s="28" t="s">
        <v>1156</v>
      </c>
    </row>
    <row r="221" spans="1:36">
      <c r="A221">
        <v>5248</v>
      </c>
      <c r="B221" s="34" t="str">
        <f>VLOOKUP(A221,УИК!A:C,2,FALSE)</f>
        <v>Туркменистан</v>
      </c>
      <c r="C221" s="34" t="str">
        <f>VLOOKUP(A221,УИК!A:C,3,FALSE)</f>
        <v>г. Мары</v>
      </c>
      <c r="D221" s="30">
        <f t="shared" si="12"/>
        <v>297</v>
      </c>
      <c r="E221" s="30">
        <f t="shared" si="13"/>
        <v>297</v>
      </c>
      <c r="F221" s="37">
        <f t="shared" si="14"/>
        <v>0.87205387205387208</v>
      </c>
      <c r="G221" s="34">
        <v>297</v>
      </c>
      <c r="H221" s="34">
        <v>4000</v>
      </c>
      <c r="I221" s="34">
        <v>0</v>
      </c>
      <c r="J221" s="30">
        <f t="shared" si="15"/>
        <v>0</v>
      </c>
      <c r="K221" s="34">
        <v>297</v>
      </c>
      <c r="L221" s="34">
        <v>0</v>
      </c>
      <c r="M221" s="34">
        <v>3703</v>
      </c>
      <c r="N221" s="30">
        <v>0</v>
      </c>
      <c r="O221" s="34">
        <v>297</v>
      </c>
      <c r="P221" s="34">
        <v>1</v>
      </c>
      <c r="Q221" s="34">
        <v>296</v>
      </c>
      <c r="R221" s="34">
        <v>3</v>
      </c>
      <c r="S221" s="34">
        <v>0</v>
      </c>
      <c r="T221" s="34">
        <v>0</v>
      </c>
      <c r="U221" s="34">
        <v>3</v>
      </c>
      <c r="V221" s="34">
        <v>0</v>
      </c>
      <c r="W221" s="34">
        <v>0</v>
      </c>
      <c r="X221" s="34">
        <v>0</v>
      </c>
      <c r="Y221" s="34">
        <v>0</v>
      </c>
      <c r="Z221" s="4"/>
      <c r="AA221" s="35">
        <v>0</v>
      </c>
      <c r="AB221" s="16" t="s">
        <v>292</v>
      </c>
      <c r="AC221" s="35">
        <v>27</v>
      </c>
      <c r="AD221" s="16" t="s">
        <v>588</v>
      </c>
      <c r="AE221" s="35">
        <v>2</v>
      </c>
      <c r="AF221" s="16" t="s">
        <v>773</v>
      </c>
      <c r="AG221" s="35">
        <v>8</v>
      </c>
      <c r="AH221" s="16" t="s">
        <v>675</v>
      </c>
      <c r="AI221" s="35">
        <v>259</v>
      </c>
      <c r="AJ221" s="28" t="s">
        <v>1157</v>
      </c>
    </row>
    <row r="222" spans="1:36">
      <c r="A222">
        <v>5249</v>
      </c>
      <c r="B222" s="34" t="str">
        <f>VLOOKUP(A222,УИК!A:C,2,FALSE)</f>
        <v>Туркменистан</v>
      </c>
      <c r="C222" s="34" t="str">
        <f>VLOOKUP(A222,УИК!A:C,3,FALSE)</f>
        <v>г. Туркменбаши</v>
      </c>
      <c r="D222" s="30">
        <f t="shared" si="12"/>
        <v>677</v>
      </c>
      <c r="E222" s="30">
        <f t="shared" si="13"/>
        <v>677</v>
      </c>
      <c r="F222" s="37">
        <f t="shared" si="14"/>
        <v>0.83751846381093054</v>
      </c>
      <c r="G222" s="34">
        <v>677</v>
      </c>
      <c r="H222" s="34">
        <v>3500</v>
      </c>
      <c r="I222" s="34">
        <v>0</v>
      </c>
      <c r="J222" s="30">
        <f t="shared" si="15"/>
        <v>0</v>
      </c>
      <c r="K222" s="34">
        <v>677</v>
      </c>
      <c r="L222" s="34">
        <v>0</v>
      </c>
      <c r="M222" s="34">
        <v>2823</v>
      </c>
      <c r="N222" s="30">
        <v>0</v>
      </c>
      <c r="O222" s="34">
        <v>677</v>
      </c>
      <c r="P222" s="34">
        <v>4</v>
      </c>
      <c r="Q222" s="34">
        <v>673</v>
      </c>
      <c r="R222" s="34">
        <v>5</v>
      </c>
      <c r="S222" s="34">
        <v>0</v>
      </c>
      <c r="T222" s="34">
        <v>0</v>
      </c>
      <c r="U222" s="34">
        <v>5</v>
      </c>
      <c r="V222" s="34">
        <v>0</v>
      </c>
      <c r="W222" s="34">
        <v>0</v>
      </c>
      <c r="X222" s="34">
        <v>0</v>
      </c>
      <c r="Y222" s="34">
        <v>0</v>
      </c>
      <c r="Z222" s="4"/>
      <c r="AA222" s="35">
        <v>21</v>
      </c>
      <c r="AB222" s="16" t="s">
        <v>304</v>
      </c>
      <c r="AC222" s="35">
        <v>66</v>
      </c>
      <c r="AD222" s="16" t="s">
        <v>647</v>
      </c>
      <c r="AE222" s="35">
        <v>3</v>
      </c>
      <c r="AF222" s="16" t="s">
        <v>774</v>
      </c>
      <c r="AG222" s="35">
        <v>16</v>
      </c>
      <c r="AH222" s="16" t="s">
        <v>674</v>
      </c>
      <c r="AI222" s="35">
        <v>567</v>
      </c>
      <c r="AJ222" s="28" t="s">
        <v>1158</v>
      </c>
    </row>
    <row r="223" spans="1:36">
      <c r="A223">
        <v>5250</v>
      </c>
      <c r="B223" s="34" t="str">
        <f>VLOOKUP(A223,УИК!A:C,2,FALSE)</f>
        <v>Туркменистан</v>
      </c>
      <c r="C223" s="34" t="str">
        <f>VLOOKUP(A223,УИК!A:C,3,FALSE)</f>
        <v>Посольство в Ашхабаде</v>
      </c>
      <c r="D223" s="30">
        <f t="shared" si="12"/>
        <v>2990</v>
      </c>
      <c r="E223" s="30">
        <f t="shared" si="13"/>
        <v>2990</v>
      </c>
      <c r="F223" s="37">
        <f t="shared" si="14"/>
        <v>0.80903010033444811</v>
      </c>
      <c r="G223" s="34">
        <v>2990</v>
      </c>
      <c r="H223" s="34">
        <v>10000</v>
      </c>
      <c r="I223" s="34">
        <v>0</v>
      </c>
      <c r="J223" s="30">
        <f t="shared" si="15"/>
        <v>0</v>
      </c>
      <c r="K223" s="34">
        <v>2958</v>
      </c>
      <c r="L223" s="34">
        <v>32</v>
      </c>
      <c r="M223" s="34">
        <v>7010</v>
      </c>
      <c r="N223" s="30">
        <v>32</v>
      </c>
      <c r="O223" s="34">
        <v>2958</v>
      </c>
      <c r="P223" s="34">
        <v>55</v>
      </c>
      <c r="Q223" s="34">
        <v>2935</v>
      </c>
      <c r="R223" s="34">
        <v>11</v>
      </c>
      <c r="S223" s="34">
        <v>6</v>
      </c>
      <c r="T223" s="34">
        <v>7</v>
      </c>
      <c r="U223" s="34">
        <v>5</v>
      </c>
      <c r="V223" s="34">
        <v>0</v>
      </c>
      <c r="W223" s="34">
        <v>0</v>
      </c>
      <c r="X223" s="34">
        <v>0</v>
      </c>
      <c r="Y223" s="34">
        <v>0</v>
      </c>
      <c r="Z223" s="4"/>
      <c r="AA223" s="35">
        <v>66</v>
      </c>
      <c r="AB223" s="16" t="s">
        <v>451</v>
      </c>
      <c r="AC223" s="35">
        <v>264</v>
      </c>
      <c r="AD223" s="16" t="s">
        <v>495</v>
      </c>
      <c r="AE223" s="35">
        <v>44</v>
      </c>
      <c r="AF223" s="16" t="s">
        <v>399</v>
      </c>
      <c r="AG223" s="35">
        <v>142</v>
      </c>
      <c r="AH223" s="16" t="s">
        <v>448</v>
      </c>
      <c r="AI223" s="35">
        <v>2419</v>
      </c>
      <c r="AJ223" s="28" t="s">
        <v>1159</v>
      </c>
    </row>
    <row r="224" spans="1:36">
      <c r="A224">
        <v>5252</v>
      </c>
      <c r="B224" s="34" t="str">
        <f>VLOOKUP(A224,УИК!A:C,2,FALSE)</f>
        <v>Абхазия</v>
      </c>
      <c r="C224" s="34" t="str">
        <f>VLOOKUP(A224,УИК!A:C,3,FALSE)</f>
        <v>Посольство в Сухуме-1</v>
      </c>
      <c r="D224" s="30">
        <f t="shared" si="12"/>
        <v>19711</v>
      </c>
      <c r="E224" s="30">
        <f t="shared" si="13"/>
        <v>19711</v>
      </c>
      <c r="F224" s="37">
        <f t="shared" si="14"/>
        <v>0.90436811932423522</v>
      </c>
      <c r="G224" s="34">
        <v>19711</v>
      </c>
      <c r="H224" s="34">
        <v>20000</v>
      </c>
      <c r="I224" s="34">
        <v>12377</v>
      </c>
      <c r="J224" s="30">
        <f t="shared" si="15"/>
        <v>1</v>
      </c>
      <c r="K224" s="34">
        <v>7334</v>
      </c>
      <c r="L224" s="34">
        <v>0</v>
      </c>
      <c r="M224" s="34">
        <v>289</v>
      </c>
      <c r="N224" s="30">
        <v>12377</v>
      </c>
      <c r="O224" s="34">
        <v>7334</v>
      </c>
      <c r="P224" s="34">
        <v>702</v>
      </c>
      <c r="Q224" s="34">
        <v>19009</v>
      </c>
      <c r="R224" s="34">
        <v>20</v>
      </c>
      <c r="S224" s="34">
        <v>13</v>
      </c>
      <c r="T224" s="34">
        <v>38</v>
      </c>
      <c r="U224" s="34">
        <v>7</v>
      </c>
      <c r="V224" s="34">
        <v>0</v>
      </c>
      <c r="W224" s="34">
        <v>0</v>
      </c>
      <c r="X224" s="34">
        <v>0</v>
      </c>
      <c r="Y224" s="34">
        <v>0</v>
      </c>
      <c r="Z224" s="4"/>
      <c r="AA224" s="35">
        <v>288</v>
      </c>
      <c r="AB224" s="16" t="s">
        <v>452</v>
      </c>
      <c r="AC224" s="35">
        <v>523</v>
      </c>
      <c r="AD224" s="16" t="s">
        <v>648</v>
      </c>
      <c r="AE224" s="35">
        <v>62</v>
      </c>
      <c r="AF224" s="16" t="s">
        <v>741</v>
      </c>
      <c r="AG224" s="35">
        <v>310</v>
      </c>
      <c r="AH224" s="16" t="s">
        <v>666</v>
      </c>
      <c r="AI224" s="35">
        <v>17826</v>
      </c>
      <c r="AJ224" s="28" t="s">
        <v>1160</v>
      </c>
    </row>
    <row r="225" spans="1:36">
      <c r="A225">
        <v>5253</v>
      </c>
      <c r="B225" s="34" t="str">
        <f>VLOOKUP(A225,УИК!A:C,2,FALSE)</f>
        <v>Турция</v>
      </c>
      <c r="C225" s="34" t="str">
        <f>VLOOKUP(A225,УИК!A:C,3,FALSE)</f>
        <v>Посольство в Анкаре</v>
      </c>
      <c r="D225" s="30">
        <f t="shared" si="12"/>
        <v>527</v>
      </c>
      <c r="E225" s="30">
        <f t="shared" si="13"/>
        <v>527</v>
      </c>
      <c r="F225" s="37">
        <f t="shared" si="14"/>
        <v>0.62808349146110054</v>
      </c>
      <c r="G225" s="34">
        <v>527</v>
      </c>
      <c r="H225" s="34">
        <v>597</v>
      </c>
      <c r="I225" s="34">
        <v>121</v>
      </c>
      <c r="J225" s="30">
        <f t="shared" si="15"/>
        <v>1</v>
      </c>
      <c r="K225" s="34">
        <v>406</v>
      </c>
      <c r="L225" s="34">
        <v>0</v>
      </c>
      <c r="M225" s="34">
        <v>70</v>
      </c>
      <c r="N225" s="30">
        <v>121</v>
      </c>
      <c r="O225" s="34">
        <v>406</v>
      </c>
      <c r="P225" s="34">
        <v>3</v>
      </c>
      <c r="Q225" s="34">
        <v>524</v>
      </c>
      <c r="R225" s="34">
        <v>10</v>
      </c>
      <c r="S225" s="34">
        <v>0</v>
      </c>
      <c r="T225" s="34">
        <v>6</v>
      </c>
      <c r="U225" s="34">
        <v>10</v>
      </c>
      <c r="V225" s="34">
        <v>0</v>
      </c>
      <c r="W225" s="34">
        <v>0</v>
      </c>
      <c r="X225" s="34">
        <v>0</v>
      </c>
      <c r="Y225" s="34">
        <v>0</v>
      </c>
      <c r="Z225" s="4"/>
      <c r="AA225" s="35">
        <v>12</v>
      </c>
      <c r="AB225" s="16" t="s">
        <v>453</v>
      </c>
      <c r="AC225" s="35">
        <v>65</v>
      </c>
      <c r="AD225" s="16" t="s">
        <v>649</v>
      </c>
      <c r="AE225" s="35">
        <v>20</v>
      </c>
      <c r="AF225" s="16" t="s">
        <v>360</v>
      </c>
      <c r="AG225" s="35">
        <v>96</v>
      </c>
      <c r="AH225" s="16" t="s">
        <v>940</v>
      </c>
      <c r="AI225" s="35">
        <v>331</v>
      </c>
      <c r="AJ225" s="28" t="s">
        <v>1161</v>
      </c>
    </row>
    <row r="226" spans="1:36">
      <c r="A226">
        <v>5254</v>
      </c>
      <c r="B226" s="34" t="str">
        <f>VLOOKUP(A226,УИК!A:C,2,FALSE)</f>
        <v>Турция</v>
      </c>
      <c r="C226" s="34" t="str">
        <f>VLOOKUP(A226,УИК!A:C,3,FALSE)</f>
        <v>Генеральное консульство в Трабзоне</v>
      </c>
      <c r="D226" s="30">
        <f t="shared" si="12"/>
        <v>40</v>
      </c>
      <c r="E226" s="30">
        <f t="shared" si="13"/>
        <v>40</v>
      </c>
      <c r="F226" s="37">
        <f t="shared" si="14"/>
        <v>0.82499999999999996</v>
      </c>
      <c r="G226" s="34">
        <v>40</v>
      </c>
      <c r="H226" s="34">
        <v>199</v>
      </c>
      <c r="I226" s="34">
        <v>0</v>
      </c>
      <c r="J226" s="30">
        <f t="shared" si="15"/>
        <v>0</v>
      </c>
      <c r="K226" s="34">
        <v>40</v>
      </c>
      <c r="L226" s="34">
        <v>0</v>
      </c>
      <c r="M226" s="34">
        <v>159</v>
      </c>
      <c r="N226" s="30">
        <v>0</v>
      </c>
      <c r="O226" s="34">
        <v>40</v>
      </c>
      <c r="P226" s="34">
        <v>0</v>
      </c>
      <c r="Q226" s="34">
        <v>40</v>
      </c>
      <c r="R226" s="34">
        <v>5</v>
      </c>
      <c r="S226" s="34">
        <v>0</v>
      </c>
      <c r="T226" s="34">
        <v>0</v>
      </c>
      <c r="U226" s="34">
        <v>5</v>
      </c>
      <c r="V226" s="34">
        <v>0</v>
      </c>
      <c r="W226" s="34">
        <v>0</v>
      </c>
      <c r="X226" s="34">
        <v>0</v>
      </c>
      <c r="Y226" s="34">
        <v>0</v>
      </c>
      <c r="Z226" s="4"/>
      <c r="AA226" s="35">
        <v>2</v>
      </c>
      <c r="AB226" s="16" t="s">
        <v>454</v>
      </c>
      <c r="AC226" s="35">
        <v>1</v>
      </c>
      <c r="AD226" s="16" t="s">
        <v>340</v>
      </c>
      <c r="AE226" s="35">
        <v>0</v>
      </c>
      <c r="AF226" s="16" t="s">
        <v>292</v>
      </c>
      <c r="AG226" s="35">
        <v>4</v>
      </c>
      <c r="AH226" s="16" t="s">
        <v>756</v>
      </c>
      <c r="AI226" s="35">
        <v>33</v>
      </c>
      <c r="AJ226" s="28" t="s">
        <v>1162</v>
      </c>
    </row>
    <row r="227" spans="1:36">
      <c r="A227">
        <v>5255</v>
      </c>
      <c r="B227" s="34" t="str">
        <f>VLOOKUP(A227,УИК!A:C,2,FALSE)</f>
        <v>Турция</v>
      </c>
      <c r="C227" s="34" t="str">
        <f>VLOOKUP(A227,УИК!A:C,3,FALSE)</f>
        <v>Генеральное консульство в Анталье</v>
      </c>
      <c r="D227" s="30">
        <f t="shared" si="12"/>
        <v>856</v>
      </c>
      <c r="E227" s="30">
        <f t="shared" si="13"/>
        <v>856</v>
      </c>
      <c r="F227" s="37">
        <f t="shared" si="14"/>
        <v>0.6179906542056075</v>
      </c>
      <c r="G227" s="34">
        <v>856</v>
      </c>
      <c r="H227" s="34">
        <v>2000</v>
      </c>
      <c r="I227" s="34">
        <v>94</v>
      </c>
      <c r="J227" s="30">
        <f t="shared" si="15"/>
        <v>1</v>
      </c>
      <c r="K227" s="34">
        <v>762</v>
      </c>
      <c r="L227" s="34">
        <v>0</v>
      </c>
      <c r="M227" s="34">
        <v>1144</v>
      </c>
      <c r="N227" s="30">
        <v>94</v>
      </c>
      <c r="O227" s="34">
        <v>762</v>
      </c>
      <c r="P227" s="34">
        <v>3</v>
      </c>
      <c r="Q227" s="34">
        <v>853</v>
      </c>
      <c r="R227" s="34">
        <v>5</v>
      </c>
      <c r="S227" s="34">
        <v>0</v>
      </c>
      <c r="T227" s="34">
        <v>154</v>
      </c>
      <c r="U227" s="34">
        <v>5</v>
      </c>
      <c r="V227" s="34">
        <v>0</v>
      </c>
      <c r="W227" s="34">
        <v>0</v>
      </c>
      <c r="X227" s="34">
        <v>0</v>
      </c>
      <c r="Y227" s="34">
        <v>0</v>
      </c>
      <c r="Z227" s="4"/>
      <c r="AA227" s="35">
        <v>28</v>
      </c>
      <c r="AB227" s="16" t="s">
        <v>344</v>
      </c>
      <c r="AC227" s="35">
        <v>67</v>
      </c>
      <c r="AD227" s="16" t="s">
        <v>650</v>
      </c>
      <c r="AE227" s="35">
        <v>20</v>
      </c>
      <c r="AF227" s="16" t="s">
        <v>368</v>
      </c>
      <c r="AG227" s="35">
        <v>209</v>
      </c>
      <c r="AH227" s="16" t="s">
        <v>941</v>
      </c>
      <c r="AI227" s="35">
        <v>529</v>
      </c>
      <c r="AJ227" s="28" t="s">
        <v>1163</v>
      </c>
    </row>
    <row r="228" spans="1:36">
      <c r="A228">
        <v>5256</v>
      </c>
      <c r="B228" s="34" t="str">
        <f>VLOOKUP(A228,УИК!A:C,2,FALSE)</f>
        <v>Турция</v>
      </c>
      <c r="C228" s="34" t="str">
        <f>VLOOKUP(A228,УИК!A:C,3,FALSE)</f>
        <v>Генеральное консульство в Стамбуле</v>
      </c>
      <c r="D228" s="30">
        <f t="shared" si="12"/>
        <v>1046</v>
      </c>
      <c r="E228" s="30">
        <f t="shared" si="13"/>
        <v>1046</v>
      </c>
      <c r="F228" s="37">
        <f t="shared" si="14"/>
        <v>0.64053537284894835</v>
      </c>
      <c r="G228" s="34">
        <v>1046</v>
      </c>
      <c r="H228" s="34">
        <v>1400</v>
      </c>
      <c r="I228" s="34">
        <v>290</v>
      </c>
      <c r="J228" s="30">
        <f t="shared" si="15"/>
        <v>1</v>
      </c>
      <c r="K228" s="34">
        <v>756</v>
      </c>
      <c r="L228" s="34">
        <v>0</v>
      </c>
      <c r="M228" s="34">
        <v>354</v>
      </c>
      <c r="N228" s="30">
        <v>290</v>
      </c>
      <c r="O228" s="34">
        <v>756</v>
      </c>
      <c r="P228" s="34">
        <v>7</v>
      </c>
      <c r="Q228" s="34">
        <v>1039</v>
      </c>
      <c r="R228" s="34">
        <v>10</v>
      </c>
      <c r="S228" s="34">
        <v>0</v>
      </c>
      <c r="T228" s="34">
        <v>93</v>
      </c>
      <c r="U228" s="34">
        <v>10</v>
      </c>
      <c r="V228" s="34">
        <v>0</v>
      </c>
      <c r="W228" s="34">
        <v>0</v>
      </c>
      <c r="X228" s="34">
        <v>0</v>
      </c>
      <c r="Y228" s="34">
        <v>0</v>
      </c>
      <c r="Z228" s="4"/>
      <c r="AA228" s="35">
        <v>26</v>
      </c>
      <c r="AB228" s="16" t="s">
        <v>455</v>
      </c>
      <c r="AC228" s="35">
        <v>86</v>
      </c>
      <c r="AD228" s="16" t="s">
        <v>651</v>
      </c>
      <c r="AE228" s="35">
        <v>29</v>
      </c>
      <c r="AF228" s="16" t="s">
        <v>413</v>
      </c>
      <c r="AG228" s="35">
        <v>228</v>
      </c>
      <c r="AH228" s="16" t="s">
        <v>942</v>
      </c>
      <c r="AI228" s="35">
        <v>670</v>
      </c>
      <c r="AJ228" s="28" t="s">
        <v>1164</v>
      </c>
    </row>
    <row r="229" spans="1:36">
      <c r="A229">
        <v>5257</v>
      </c>
      <c r="B229" s="34" t="str">
        <f>VLOOKUP(A229,УИК!A:C,2,FALSE)</f>
        <v>Уганда</v>
      </c>
      <c r="C229" s="34" t="str">
        <f>VLOOKUP(A229,УИК!A:C,3,FALSE)</f>
        <v>Посольство в Кампале</v>
      </c>
      <c r="D229" s="30">
        <f t="shared" si="12"/>
        <v>275</v>
      </c>
      <c r="E229" s="30">
        <f t="shared" si="13"/>
        <v>275</v>
      </c>
      <c r="F229" s="37">
        <f t="shared" si="14"/>
        <v>0.48</v>
      </c>
      <c r="G229" s="34">
        <v>280</v>
      </c>
      <c r="H229" s="34">
        <v>400</v>
      </c>
      <c r="I229" s="34">
        <v>159</v>
      </c>
      <c r="J229" s="30">
        <f t="shared" si="15"/>
        <v>1</v>
      </c>
      <c r="K229" s="34">
        <v>116</v>
      </c>
      <c r="L229" s="34">
        <v>0</v>
      </c>
      <c r="M229" s="34">
        <v>125</v>
      </c>
      <c r="N229" s="30">
        <v>159</v>
      </c>
      <c r="O229" s="34">
        <v>116</v>
      </c>
      <c r="P229" s="34">
        <v>6</v>
      </c>
      <c r="Q229" s="34">
        <v>269</v>
      </c>
      <c r="R229" s="34">
        <v>5</v>
      </c>
      <c r="S229" s="34">
        <v>0</v>
      </c>
      <c r="T229" s="34">
        <v>1</v>
      </c>
      <c r="U229" s="34">
        <v>5</v>
      </c>
      <c r="V229" s="34">
        <v>0</v>
      </c>
      <c r="W229" s="34">
        <v>0</v>
      </c>
      <c r="X229" s="34">
        <v>0</v>
      </c>
      <c r="Y229" s="34">
        <v>0</v>
      </c>
      <c r="Z229" s="4"/>
      <c r="AA229" s="35">
        <v>26</v>
      </c>
      <c r="AB229" s="16" t="s">
        <v>456</v>
      </c>
      <c r="AC229" s="35">
        <v>68</v>
      </c>
      <c r="AD229" s="16" t="s">
        <v>652</v>
      </c>
      <c r="AE229" s="35">
        <v>13</v>
      </c>
      <c r="AF229" s="16" t="s">
        <v>775</v>
      </c>
      <c r="AG229" s="35">
        <v>30</v>
      </c>
      <c r="AH229" s="16" t="s">
        <v>943</v>
      </c>
      <c r="AI229" s="35">
        <v>132</v>
      </c>
      <c r="AJ229" s="28" t="s">
        <v>1165</v>
      </c>
    </row>
    <row r="230" spans="1:36">
      <c r="A230">
        <v>5260</v>
      </c>
      <c r="B230" s="34" t="str">
        <f>VLOOKUP(A230,УИК!A:C,2,FALSE)</f>
        <v>Украина</v>
      </c>
      <c r="C230" s="34" t="str">
        <f>VLOOKUP(A230,УИК!A:C,3,FALSE)</f>
        <v>Посольство в Киеве</v>
      </c>
      <c r="D230" s="30">
        <f t="shared" si="12"/>
        <v>2971</v>
      </c>
      <c r="E230" s="30">
        <f t="shared" si="13"/>
        <v>2971</v>
      </c>
      <c r="F230" s="37">
        <f t="shared" si="14"/>
        <v>0.64086166273981826</v>
      </c>
      <c r="G230" s="34">
        <v>2971</v>
      </c>
      <c r="H230" s="34">
        <v>9000</v>
      </c>
      <c r="I230" s="34">
        <v>0</v>
      </c>
      <c r="J230" s="30">
        <f t="shared" si="15"/>
        <v>0</v>
      </c>
      <c r="K230" s="34">
        <v>2497</v>
      </c>
      <c r="L230" s="34">
        <v>474</v>
      </c>
      <c r="M230" s="34">
        <v>6029</v>
      </c>
      <c r="N230" s="30">
        <v>474</v>
      </c>
      <c r="O230" s="34">
        <v>2497</v>
      </c>
      <c r="P230" s="34">
        <v>32</v>
      </c>
      <c r="Q230" s="34">
        <v>2939</v>
      </c>
      <c r="R230" s="34">
        <v>15</v>
      </c>
      <c r="S230" s="34">
        <v>0</v>
      </c>
      <c r="T230" s="34">
        <v>232</v>
      </c>
      <c r="U230" s="34">
        <v>15</v>
      </c>
      <c r="V230" s="34">
        <v>0</v>
      </c>
      <c r="W230" s="34">
        <v>0</v>
      </c>
      <c r="X230" s="34">
        <v>0</v>
      </c>
      <c r="Y230" s="34">
        <v>0</v>
      </c>
      <c r="Z230" s="4"/>
      <c r="AA230" s="35">
        <v>89</v>
      </c>
      <c r="AB230" s="16" t="s">
        <v>457</v>
      </c>
      <c r="AC230" s="35">
        <v>268</v>
      </c>
      <c r="AD230" s="16" t="s">
        <v>653</v>
      </c>
      <c r="AE230" s="35">
        <v>70</v>
      </c>
      <c r="AF230" s="16" t="s">
        <v>674</v>
      </c>
      <c r="AG230" s="35">
        <v>608</v>
      </c>
      <c r="AH230" s="16" t="s">
        <v>944</v>
      </c>
      <c r="AI230" s="35">
        <v>1904</v>
      </c>
      <c r="AJ230" s="28" t="s">
        <v>1166</v>
      </c>
    </row>
    <row r="231" spans="1:36">
      <c r="A231">
        <v>5261</v>
      </c>
      <c r="B231" s="34" t="str">
        <f>VLOOKUP(A231,УИК!A:C,2,FALSE)</f>
        <v>Украина</v>
      </c>
      <c r="C231" s="34" t="str">
        <f>VLOOKUP(A231,УИК!A:C,3,FALSE)</f>
        <v>Генеральное консульство во Львове</v>
      </c>
      <c r="D231" s="30">
        <f t="shared" si="12"/>
        <v>685</v>
      </c>
      <c r="E231" s="30">
        <f t="shared" si="13"/>
        <v>685</v>
      </c>
      <c r="F231" s="37">
        <f t="shared" si="14"/>
        <v>0.65547445255474457</v>
      </c>
      <c r="G231" s="34">
        <v>685</v>
      </c>
      <c r="H231" s="34">
        <v>8000</v>
      </c>
      <c r="I231" s="34">
        <v>0</v>
      </c>
      <c r="J231" s="30">
        <f t="shared" si="15"/>
        <v>0</v>
      </c>
      <c r="K231" s="34">
        <v>676</v>
      </c>
      <c r="L231" s="34">
        <v>9</v>
      </c>
      <c r="M231" s="34">
        <v>7315</v>
      </c>
      <c r="N231" s="30">
        <v>9</v>
      </c>
      <c r="O231" s="34">
        <v>676</v>
      </c>
      <c r="P231" s="34">
        <v>3</v>
      </c>
      <c r="Q231" s="34">
        <v>682</v>
      </c>
      <c r="R231" s="34">
        <v>10</v>
      </c>
      <c r="S231" s="34">
        <v>0</v>
      </c>
      <c r="T231" s="34">
        <v>38</v>
      </c>
      <c r="U231" s="34">
        <v>10</v>
      </c>
      <c r="V231" s="34">
        <v>0</v>
      </c>
      <c r="W231" s="34">
        <v>0</v>
      </c>
      <c r="X231" s="34">
        <v>0</v>
      </c>
      <c r="Y231" s="34">
        <v>0</v>
      </c>
      <c r="Z231" s="4"/>
      <c r="AA231" s="35">
        <v>14</v>
      </c>
      <c r="AB231" s="16" t="s">
        <v>284</v>
      </c>
      <c r="AC231" s="35">
        <v>71</v>
      </c>
      <c r="AD231" s="16" t="s">
        <v>466</v>
      </c>
      <c r="AE231" s="35">
        <v>16</v>
      </c>
      <c r="AF231" s="16" t="s">
        <v>368</v>
      </c>
      <c r="AG231" s="35">
        <v>132</v>
      </c>
      <c r="AH231" s="16" t="s">
        <v>945</v>
      </c>
      <c r="AI231" s="35">
        <v>449</v>
      </c>
      <c r="AJ231" s="28" t="s">
        <v>1167</v>
      </c>
    </row>
    <row r="232" spans="1:36">
      <c r="A232">
        <v>5262</v>
      </c>
      <c r="B232" s="34" t="str">
        <f>VLOOKUP(A232,УИК!A:C,2,FALSE)</f>
        <v>Украина</v>
      </c>
      <c r="C232" s="34" t="str">
        <f>VLOOKUP(A232,УИК!A:C,3,FALSE)</f>
        <v>Генеральное консульство в Харькове</v>
      </c>
      <c r="D232" s="30">
        <f t="shared" si="12"/>
        <v>2382</v>
      </c>
      <c r="E232" s="30">
        <f t="shared" si="13"/>
        <v>2381</v>
      </c>
      <c r="F232" s="37">
        <f t="shared" si="14"/>
        <v>0.76984460310793779</v>
      </c>
      <c r="G232" s="34">
        <v>2382</v>
      </c>
      <c r="H232" s="30">
        <v>27000</v>
      </c>
      <c r="I232" s="30">
        <v>0</v>
      </c>
      <c r="J232" s="30">
        <f t="shared" si="15"/>
        <v>0</v>
      </c>
      <c r="K232" s="30">
        <v>939</v>
      </c>
      <c r="L232" s="30">
        <v>1443</v>
      </c>
      <c r="M232" s="30">
        <v>24617</v>
      </c>
      <c r="N232" s="30">
        <v>1442</v>
      </c>
      <c r="O232" s="30">
        <v>939</v>
      </c>
      <c r="P232" s="30">
        <v>19</v>
      </c>
      <c r="Q232" s="30">
        <v>2362</v>
      </c>
      <c r="R232" s="30">
        <v>10</v>
      </c>
      <c r="S232" s="30">
        <v>1</v>
      </c>
      <c r="T232" s="30">
        <v>198</v>
      </c>
      <c r="U232" s="30">
        <v>9</v>
      </c>
      <c r="V232" s="30">
        <v>0</v>
      </c>
      <c r="W232" s="30">
        <v>0</v>
      </c>
      <c r="X232" s="30">
        <v>1</v>
      </c>
      <c r="Y232" s="30">
        <v>0</v>
      </c>
      <c r="Z232" s="15"/>
      <c r="AA232" s="35">
        <v>57</v>
      </c>
      <c r="AB232" s="16" t="s">
        <v>349</v>
      </c>
      <c r="AC232" s="35">
        <v>186</v>
      </c>
      <c r="AD232" s="16" t="s">
        <v>578</v>
      </c>
      <c r="AE232" s="35">
        <v>31</v>
      </c>
      <c r="AF232" s="16" t="s">
        <v>690</v>
      </c>
      <c r="AG232" s="29">
        <v>255</v>
      </c>
      <c r="AH232" s="16" t="s">
        <v>1511</v>
      </c>
      <c r="AI232" s="29">
        <v>1833</v>
      </c>
      <c r="AJ232" s="16" t="s">
        <v>1598</v>
      </c>
    </row>
    <row r="233" spans="1:36">
      <c r="A233">
        <v>5263</v>
      </c>
      <c r="B233" s="34" t="str">
        <f>VLOOKUP(A233,УИК!A:C,2,FALSE)</f>
        <v>Украина</v>
      </c>
      <c r="C233" s="34" t="str">
        <f>VLOOKUP(A233,УИК!A:C,3,FALSE)</f>
        <v>Генеральное консульство в Симферополе</v>
      </c>
      <c r="D233" s="30">
        <f t="shared" si="12"/>
        <v>1891</v>
      </c>
      <c r="E233" s="30">
        <f t="shared" si="13"/>
        <v>1886</v>
      </c>
      <c r="F233" s="37">
        <f t="shared" si="14"/>
        <v>0.77677624602332984</v>
      </c>
      <c r="G233" s="30">
        <v>1891</v>
      </c>
      <c r="H233" s="30">
        <v>20000</v>
      </c>
      <c r="I233" s="30">
        <v>0</v>
      </c>
      <c r="J233" s="30">
        <f t="shared" si="15"/>
        <v>0</v>
      </c>
      <c r="K233" s="30">
        <v>918</v>
      </c>
      <c r="L233" s="30">
        <v>973</v>
      </c>
      <c r="M233" s="30">
        <v>18109</v>
      </c>
      <c r="N233" s="30">
        <v>971</v>
      </c>
      <c r="O233" s="30">
        <v>915</v>
      </c>
      <c r="P233" s="30">
        <v>14</v>
      </c>
      <c r="Q233" s="30">
        <v>1872</v>
      </c>
      <c r="R233" s="30">
        <v>15</v>
      </c>
      <c r="S233" s="30">
        <v>1</v>
      </c>
      <c r="T233" s="30">
        <v>161</v>
      </c>
      <c r="U233" s="30">
        <v>14</v>
      </c>
      <c r="V233" s="30">
        <v>0</v>
      </c>
      <c r="W233" s="30">
        <v>0</v>
      </c>
      <c r="X233" s="30">
        <v>0</v>
      </c>
      <c r="Y233" s="30">
        <v>0</v>
      </c>
      <c r="Z233" s="15"/>
      <c r="AA233" s="35">
        <v>45</v>
      </c>
      <c r="AB233" s="16" t="s">
        <v>349</v>
      </c>
      <c r="AC233" s="35">
        <v>173</v>
      </c>
      <c r="AD233" s="16" t="s">
        <v>1370</v>
      </c>
      <c r="AE233" s="35">
        <v>16</v>
      </c>
      <c r="AF233" s="16" t="s">
        <v>1456</v>
      </c>
      <c r="AG233" s="29">
        <v>173</v>
      </c>
      <c r="AH233" s="16" t="s">
        <v>1370</v>
      </c>
      <c r="AI233" s="29">
        <v>1465</v>
      </c>
      <c r="AJ233" s="16" t="s">
        <v>1599</v>
      </c>
    </row>
    <row r="234" spans="1:36">
      <c r="A234">
        <v>5264</v>
      </c>
      <c r="B234" s="34" t="str">
        <f>VLOOKUP(A234,УИК!A:C,2,FALSE)</f>
        <v>Украина</v>
      </c>
      <c r="C234" s="34" t="str">
        <f>VLOOKUP(A234,УИК!A:C,3,FALSE)</f>
        <v>г. Севастополь (ДОФ)</v>
      </c>
      <c r="D234" s="30">
        <f t="shared" si="12"/>
        <v>1989</v>
      </c>
      <c r="E234" s="30">
        <f t="shared" si="13"/>
        <v>1988</v>
      </c>
      <c r="F234" s="37">
        <f t="shared" si="14"/>
        <v>0.73843058350100599</v>
      </c>
      <c r="G234" s="30">
        <v>1997</v>
      </c>
      <c r="H234" s="30">
        <v>2500</v>
      </c>
      <c r="I234" s="30">
        <v>15</v>
      </c>
      <c r="J234" s="30">
        <f t="shared" si="15"/>
        <v>1</v>
      </c>
      <c r="K234" s="30">
        <v>1974</v>
      </c>
      <c r="L234" s="30">
        <v>0</v>
      </c>
      <c r="M234" s="30">
        <v>511</v>
      </c>
      <c r="N234" s="30">
        <v>15</v>
      </c>
      <c r="O234" s="30">
        <v>1973</v>
      </c>
      <c r="P234" s="30">
        <v>13</v>
      </c>
      <c r="Q234" s="30">
        <v>1975</v>
      </c>
      <c r="R234" s="30">
        <v>15</v>
      </c>
      <c r="S234" s="30">
        <v>15</v>
      </c>
      <c r="T234" s="30">
        <v>17</v>
      </c>
      <c r="U234" s="30">
        <v>0</v>
      </c>
      <c r="V234" s="30">
        <v>0</v>
      </c>
      <c r="W234" s="30">
        <v>0</v>
      </c>
      <c r="X234" s="30">
        <v>0</v>
      </c>
      <c r="Y234" s="30">
        <v>0</v>
      </c>
      <c r="Z234" s="5"/>
      <c r="AA234" s="35">
        <v>119</v>
      </c>
      <c r="AB234" s="16" t="s">
        <v>1317</v>
      </c>
      <c r="AC234" s="35">
        <v>229</v>
      </c>
      <c r="AD234" s="16" t="s">
        <v>1371</v>
      </c>
      <c r="AE234" s="35">
        <v>44</v>
      </c>
      <c r="AF234" s="16" t="s">
        <v>451</v>
      </c>
      <c r="AG234" s="29">
        <v>115</v>
      </c>
      <c r="AH234" s="16" t="s">
        <v>765</v>
      </c>
      <c r="AI234" s="29">
        <v>1468</v>
      </c>
      <c r="AJ234" s="16" t="s">
        <v>1600</v>
      </c>
    </row>
    <row r="235" spans="1:36">
      <c r="A235">
        <v>5265</v>
      </c>
      <c r="B235" s="34" t="str">
        <f>VLOOKUP(A235,УИК!A:C,2,FALSE)</f>
        <v>Украина</v>
      </c>
      <c r="C235" s="34" t="str">
        <f>VLOOKUP(A235,УИК!A:C,3,FALSE)</f>
        <v>г. Севастополь (клуб, Минобороны России)</v>
      </c>
      <c r="D235" s="30">
        <f t="shared" si="12"/>
        <v>2839</v>
      </c>
      <c r="E235" s="30">
        <f t="shared" si="13"/>
        <v>2835</v>
      </c>
      <c r="F235" s="37">
        <f t="shared" si="14"/>
        <v>0.73298059964726636</v>
      </c>
      <c r="G235" s="30">
        <v>2839</v>
      </c>
      <c r="H235" s="30">
        <v>4500</v>
      </c>
      <c r="I235" s="30">
        <v>0</v>
      </c>
      <c r="J235" s="30">
        <f t="shared" si="15"/>
        <v>0</v>
      </c>
      <c r="K235" s="30">
        <v>2827</v>
      </c>
      <c r="L235" s="30">
        <v>12</v>
      </c>
      <c r="M235" s="30">
        <v>1661</v>
      </c>
      <c r="N235" s="30">
        <v>12</v>
      </c>
      <c r="O235" s="30">
        <v>2823</v>
      </c>
      <c r="P235" s="30">
        <v>22</v>
      </c>
      <c r="Q235" s="30">
        <v>2813</v>
      </c>
      <c r="R235" s="30">
        <v>15</v>
      </c>
      <c r="S235" s="30">
        <v>15</v>
      </c>
      <c r="T235" s="30">
        <v>126</v>
      </c>
      <c r="U235" s="30">
        <v>0</v>
      </c>
      <c r="V235" s="30">
        <v>0</v>
      </c>
      <c r="W235" s="30">
        <v>0</v>
      </c>
      <c r="X235" s="30">
        <v>0</v>
      </c>
      <c r="Y235" s="30">
        <v>0</v>
      </c>
      <c r="Z235" s="3"/>
      <c r="AA235" s="35">
        <v>138</v>
      </c>
      <c r="AB235" s="16" t="s">
        <v>1318</v>
      </c>
      <c r="AC235" s="35">
        <v>311</v>
      </c>
      <c r="AD235" s="16" t="s">
        <v>1372</v>
      </c>
      <c r="AE235" s="35">
        <v>51</v>
      </c>
      <c r="AF235" s="16" t="s">
        <v>298</v>
      </c>
      <c r="AG235" s="29">
        <v>235</v>
      </c>
      <c r="AH235" s="16" t="s">
        <v>722</v>
      </c>
      <c r="AI235" s="29">
        <v>2078</v>
      </c>
      <c r="AJ235" s="16" t="s">
        <v>1601</v>
      </c>
    </row>
    <row r="236" spans="1:36">
      <c r="A236">
        <v>5266</v>
      </c>
      <c r="B236" s="34" t="str">
        <f>VLOOKUP(A236,УИК!A:C,2,FALSE)</f>
        <v>Украина</v>
      </c>
      <c r="C236" s="34" t="str">
        <f>VLOOKUP(A236,УИК!A:C,3,FALSE)</f>
        <v>г. Севастополь (школа, Минобороны России)</v>
      </c>
      <c r="D236" s="30">
        <f t="shared" si="12"/>
        <v>1141</v>
      </c>
      <c r="E236" s="30">
        <f t="shared" si="13"/>
        <v>1141</v>
      </c>
      <c r="F236" s="37">
        <f t="shared" si="14"/>
        <v>0.71866783523225242</v>
      </c>
      <c r="G236" s="30">
        <v>1144</v>
      </c>
      <c r="H236" s="30">
        <v>1500</v>
      </c>
      <c r="I236" s="30">
        <v>0</v>
      </c>
      <c r="J236" s="30">
        <f t="shared" si="15"/>
        <v>0</v>
      </c>
      <c r="K236" s="30">
        <v>1141</v>
      </c>
      <c r="L236" s="30">
        <v>0</v>
      </c>
      <c r="M236" s="30">
        <v>359</v>
      </c>
      <c r="N236" s="30">
        <v>0</v>
      </c>
      <c r="O236" s="30">
        <v>1141</v>
      </c>
      <c r="P236" s="30">
        <v>16</v>
      </c>
      <c r="Q236" s="30">
        <v>1125</v>
      </c>
      <c r="R236" s="30">
        <v>15</v>
      </c>
      <c r="S236" s="30">
        <v>15</v>
      </c>
      <c r="T236" s="30">
        <v>0</v>
      </c>
      <c r="U236" s="30">
        <v>0</v>
      </c>
      <c r="V236" s="30">
        <v>0</v>
      </c>
      <c r="W236" s="30">
        <v>0</v>
      </c>
      <c r="X236" s="30">
        <v>0</v>
      </c>
      <c r="Y236" s="30">
        <v>0</v>
      </c>
      <c r="Z236" s="3"/>
      <c r="AA236" s="35">
        <v>90</v>
      </c>
      <c r="AB236" s="16" t="s">
        <v>1319</v>
      </c>
      <c r="AC236" s="35">
        <v>130</v>
      </c>
      <c r="AD236" s="16" t="s">
        <v>1373</v>
      </c>
      <c r="AE236" s="35">
        <v>19</v>
      </c>
      <c r="AF236" s="16" t="s">
        <v>733</v>
      </c>
      <c r="AG236" s="29">
        <v>66</v>
      </c>
      <c r="AH236" s="16" t="s">
        <v>765</v>
      </c>
      <c r="AI236" s="29">
        <v>820</v>
      </c>
      <c r="AJ236" s="16" t="s">
        <v>1602</v>
      </c>
    </row>
    <row r="237" spans="1:36">
      <c r="A237">
        <v>5268</v>
      </c>
      <c r="B237" s="34" t="str">
        <f>VLOOKUP(A237,УИК!A:C,2,FALSE)</f>
        <v>Украина</v>
      </c>
      <c r="C237" s="34" t="str">
        <f>VLOOKUP(A237,УИК!A:C,3,FALSE)</f>
        <v>г. Севастополь (госпиталь ВМФ России)</v>
      </c>
      <c r="D237" s="30">
        <f t="shared" si="12"/>
        <v>495</v>
      </c>
      <c r="E237" s="30">
        <f t="shared" si="13"/>
        <v>495</v>
      </c>
      <c r="F237" s="37">
        <f t="shared" si="14"/>
        <v>0.74949494949494955</v>
      </c>
      <c r="G237" s="30">
        <v>495</v>
      </c>
      <c r="H237" s="30">
        <v>1000</v>
      </c>
      <c r="I237" s="30">
        <v>0</v>
      </c>
      <c r="J237" s="30">
        <f t="shared" si="15"/>
        <v>0</v>
      </c>
      <c r="K237" s="30">
        <v>446</v>
      </c>
      <c r="L237" s="30">
        <v>49</v>
      </c>
      <c r="M237" s="30">
        <v>505</v>
      </c>
      <c r="N237" s="30">
        <v>49</v>
      </c>
      <c r="O237" s="30">
        <v>446</v>
      </c>
      <c r="P237" s="30">
        <v>6</v>
      </c>
      <c r="Q237" s="30">
        <v>489</v>
      </c>
      <c r="R237" s="30">
        <v>15</v>
      </c>
      <c r="S237" s="30">
        <v>15</v>
      </c>
      <c r="T237" s="30">
        <v>16</v>
      </c>
      <c r="U237" s="30">
        <v>0</v>
      </c>
      <c r="V237" s="30">
        <v>0</v>
      </c>
      <c r="W237" s="30">
        <v>0</v>
      </c>
      <c r="X237" s="30">
        <v>0</v>
      </c>
      <c r="Y237" s="30">
        <v>0</v>
      </c>
      <c r="Z237" s="3"/>
      <c r="AA237" s="35">
        <v>45</v>
      </c>
      <c r="AB237" s="16" t="s">
        <v>588</v>
      </c>
      <c r="AC237" s="35">
        <v>34</v>
      </c>
      <c r="AD237" s="16" t="s">
        <v>407</v>
      </c>
      <c r="AE237" s="35">
        <v>10</v>
      </c>
      <c r="AF237" s="16" t="s">
        <v>1457</v>
      </c>
      <c r="AG237" s="29">
        <v>29</v>
      </c>
      <c r="AH237" s="16" t="s">
        <v>1512</v>
      </c>
      <c r="AI237" s="29">
        <v>371</v>
      </c>
      <c r="AJ237" s="16" t="s">
        <v>1603</v>
      </c>
    </row>
    <row r="238" spans="1:36">
      <c r="A238">
        <v>5269</v>
      </c>
      <c r="B238" s="34" t="str">
        <f>VLOOKUP(A238,УИК!A:C,2,FALSE)</f>
        <v>Украина</v>
      </c>
      <c r="C238" s="34" t="str">
        <f>VLOOKUP(A238,УИК!A:C,3,FALSE)</f>
        <v>г. Севастополь, в/ч</v>
      </c>
      <c r="D238" s="30">
        <f t="shared" si="12"/>
        <v>1873</v>
      </c>
      <c r="E238" s="30">
        <f t="shared" si="13"/>
        <v>1871</v>
      </c>
      <c r="F238" s="37">
        <f t="shared" si="14"/>
        <v>0.80705505077498663</v>
      </c>
      <c r="G238" s="30">
        <v>1873</v>
      </c>
      <c r="H238" s="30">
        <v>3000</v>
      </c>
      <c r="I238" s="30">
        <v>148</v>
      </c>
      <c r="J238" s="30">
        <f t="shared" si="15"/>
        <v>1</v>
      </c>
      <c r="K238" s="30">
        <v>1725</v>
      </c>
      <c r="L238" s="30">
        <v>0</v>
      </c>
      <c r="M238" s="30">
        <v>1127</v>
      </c>
      <c r="N238" s="30">
        <v>148</v>
      </c>
      <c r="O238" s="30">
        <v>1723</v>
      </c>
      <c r="P238" s="30">
        <v>21</v>
      </c>
      <c r="Q238" s="30">
        <v>1850</v>
      </c>
      <c r="R238" s="30">
        <v>15</v>
      </c>
      <c r="S238" s="30">
        <v>15</v>
      </c>
      <c r="T238" s="30">
        <v>0</v>
      </c>
      <c r="U238" s="30">
        <v>0</v>
      </c>
      <c r="V238" s="30">
        <v>0</v>
      </c>
      <c r="W238" s="30">
        <v>0</v>
      </c>
      <c r="X238" s="30">
        <v>0</v>
      </c>
      <c r="Y238" s="30">
        <v>0</v>
      </c>
      <c r="Z238" s="3"/>
      <c r="AA238" s="35">
        <v>159</v>
      </c>
      <c r="AB238" s="16" t="s">
        <v>635</v>
      </c>
      <c r="AC238" s="35">
        <v>85</v>
      </c>
      <c r="AD238" s="16" t="s">
        <v>1374</v>
      </c>
      <c r="AE238" s="35">
        <v>14</v>
      </c>
      <c r="AF238" s="16" t="s">
        <v>383</v>
      </c>
      <c r="AG238" s="29">
        <v>82</v>
      </c>
      <c r="AH238" s="16" t="s">
        <v>714</v>
      </c>
      <c r="AI238" s="29">
        <v>1510</v>
      </c>
      <c r="AJ238" s="16" t="s">
        <v>1604</v>
      </c>
    </row>
    <row r="239" spans="1:36">
      <c r="A239">
        <v>5272</v>
      </c>
      <c r="B239" s="34" t="str">
        <f>VLOOKUP(A239,УИК!A:C,2,FALSE)</f>
        <v>Украина</v>
      </c>
      <c r="C239" s="34" t="str">
        <f>VLOOKUP(A239,УИК!A:C,3,FALSE)</f>
        <v>г. Севастополь, в/ч</v>
      </c>
      <c r="D239" s="30">
        <f t="shared" si="12"/>
        <v>657</v>
      </c>
      <c r="E239" s="30">
        <f t="shared" si="13"/>
        <v>657</v>
      </c>
      <c r="F239" s="37">
        <f t="shared" si="14"/>
        <v>0.80365296803652964</v>
      </c>
      <c r="G239" s="30">
        <v>657</v>
      </c>
      <c r="H239" s="30">
        <v>800</v>
      </c>
      <c r="I239" s="30">
        <v>0</v>
      </c>
      <c r="J239" s="30">
        <f t="shared" si="15"/>
        <v>0</v>
      </c>
      <c r="K239" s="30">
        <v>647</v>
      </c>
      <c r="L239" s="30">
        <v>10</v>
      </c>
      <c r="M239" s="30">
        <v>143</v>
      </c>
      <c r="N239" s="30">
        <v>10</v>
      </c>
      <c r="O239" s="30">
        <v>647</v>
      </c>
      <c r="P239" s="30">
        <v>1</v>
      </c>
      <c r="Q239" s="30">
        <v>656</v>
      </c>
      <c r="R239" s="30">
        <v>15</v>
      </c>
      <c r="S239" s="30">
        <v>15</v>
      </c>
      <c r="T239" s="30">
        <v>7</v>
      </c>
      <c r="U239" s="30">
        <v>0</v>
      </c>
      <c r="V239" s="30">
        <v>0</v>
      </c>
      <c r="W239" s="30">
        <v>0</v>
      </c>
      <c r="X239" s="30">
        <v>0</v>
      </c>
      <c r="Y239" s="30">
        <v>0</v>
      </c>
      <c r="Z239" s="2"/>
      <c r="AA239" s="35">
        <v>39</v>
      </c>
      <c r="AB239" s="16" t="s">
        <v>1320</v>
      </c>
      <c r="AC239" s="35">
        <v>36</v>
      </c>
      <c r="AD239" s="16" t="s">
        <v>1375</v>
      </c>
      <c r="AE239" s="35">
        <v>9</v>
      </c>
      <c r="AF239" s="16" t="s">
        <v>1458</v>
      </c>
      <c r="AG239" s="29">
        <v>44</v>
      </c>
      <c r="AH239" s="16" t="s">
        <v>1513</v>
      </c>
      <c r="AI239" s="29">
        <v>528</v>
      </c>
      <c r="AJ239" s="16" t="s">
        <v>1605</v>
      </c>
    </row>
    <row r="240" spans="1:36">
      <c r="A240">
        <v>5273</v>
      </c>
      <c r="B240" s="34" t="str">
        <f>VLOOKUP(A240,УИК!A:C,2,FALSE)</f>
        <v>Украина</v>
      </c>
      <c r="C240" s="34" t="str">
        <f>VLOOKUP(A240,УИК!A:C,3,FALSE)</f>
        <v>г. Севастополь, в/ч</v>
      </c>
      <c r="D240" s="30">
        <f t="shared" si="12"/>
        <v>1685</v>
      </c>
      <c r="E240" s="30">
        <f t="shared" si="13"/>
        <v>1685</v>
      </c>
      <c r="F240" s="37">
        <f t="shared" si="14"/>
        <v>0.90267062314540059</v>
      </c>
      <c r="G240" s="30">
        <v>1685</v>
      </c>
      <c r="H240" s="30">
        <v>2000</v>
      </c>
      <c r="I240" s="30">
        <v>536</v>
      </c>
      <c r="J240" s="30">
        <f t="shared" si="15"/>
        <v>1</v>
      </c>
      <c r="K240" s="30">
        <v>1133</v>
      </c>
      <c r="L240" s="30">
        <v>16</v>
      </c>
      <c r="M240" s="30">
        <v>315</v>
      </c>
      <c r="N240" s="30">
        <v>552</v>
      </c>
      <c r="O240" s="30">
        <v>1133</v>
      </c>
      <c r="P240" s="30">
        <v>7</v>
      </c>
      <c r="Q240" s="30">
        <v>1678</v>
      </c>
      <c r="R240" s="30">
        <v>15</v>
      </c>
      <c r="S240" s="30">
        <v>15</v>
      </c>
      <c r="T240" s="30">
        <v>1</v>
      </c>
      <c r="U240" s="30">
        <v>0</v>
      </c>
      <c r="V240" s="30">
        <v>0</v>
      </c>
      <c r="W240" s="30">
        <v>0</v>
      </c>
      <c r="X240" s="30">
        <v>0</v>
      </c>
      <c r="Y240" s="30">
        <v>0</v>
      </c>
      <c r="Z240" s="2"/>
      <c r="AA240" s="35">
        <v>53</v>
      </c>
      <c r="AB240" s="16" t="s">
        <v>1321</v>
      </c>
      <c r="AC240" s="35">
        <v>51</v>
      </c>
      <c r="AD240" s="16" t="s">
        <v>329</v>
      </c>
      <c r="AE240" s="35">
        <v>20</v>
      </c>
      <c r="AF240" s="16" t="s">
        <v>1459</v>
      </c>
      <c r="AG240" s="29">
        <v>33</v>
      </c>
      <c r="AH240" s="16" t="s">
        <v>655</v>
      </c>
      <c r="AI240" s="29">
        <v>1521</v>
      </c>
      <c r="AJ240" s="16" t="s">
        <v>1606</v>
      </c>
    </row>
    <row r="241" spans="1:36">
      <c r="A241">
        <v>5274</v>
      </c>
      <c r="B241" s="34" t="str">
        <f>VLOOKUP(A241,УИК!A:C,2,FALSE)</f>
        <v>Украина</v>
      </c>
      <c r="C241" s="34" t="str">
        <f>VLOOKUP(A241,УИК!A:C,3,FALSE)</f>
        <v>г. Севастополь, в/ч</v>
      </c>
      <c r="D241" s="30">
        <f t="shared" si="12"/>
        <v>553</v>
      </c>
      <c r="E241" s="30">
        <f t="shared" si="13"/>
        <v>552</v>
      </c>
      <c r="F241" s="37">
        <f t="shared" si="14"/>
        <v>0.76992753623188404</v>
      </c>
      <c r="G241" s="30">
        <v>553</v>
      </c>
      <c r="H241" s="30">
        <v>1500</v>
      </c>
      <c r="I241" s="30">
        <v>0</v>
      </c>
      <c r="J241" s="30">
        <f t="shared" si="15"/>
        <v>0</v>
      </c>
      <c r="K241" s="30">
        <v>553</v>
      </c>
      <c r="L241" s="30">
        <v>0</v>
      </c>
      <c r="M241" s="30">
        <v>947</v>
      </c>
      <c r="N241" s="30">
        <v>0</v>
      </c>
      <c r="O241" s="30">
        <v>552</v>
      </c>
      <c r="P241" s="30">
        <v>4</v>
      </c>
      <c r="Q241" s="30">
        <v>548</v>
      </c>
      <c r="R241" s="30">
        <v>15</v>
      </c>
      <c r="S241" s="30">
        <v>15</v>
      </c>
      <c r="T241" s="30">
        <v>0</v>
      </c>
      <c r="U241" s="30">
        <v>0</v>
      </c>
      <c r="V241" s="30">
        <v>0</v>
      </c>
      <c r="W241" s="30">
        <v>0</v>
      </c>
      <c r="X241" s="30">
        <v>0</v>
      </c>
      <c r="Y241" s="30">
        <v>0</v>
      </c>
      <c r="Z241" s="2"/>
      <c r="AA241" s="35">
        <v>57</v>
      </c>
      <c r="AB241" s="16" t="s">
        <v>1322</v>
      </c>
      <c r="AC241" s="35">
        <v>36</v>
      </c>
      <c r="AD241" s="16" t="s">
        <v>493</v>
      </c>
      <c r="AE241" s="35">
        <v>4</v>
      </c>
      <c r="AF241" s="16" t="s">
        <v>1460</v>
      </c>
      <c r="AG241" s="29">
        <v>26</v>
      </c>
      <c r="AH241" s="16" t="s">
        <v>528</v>
      </c>
      <c r="AI241" s="29">
        <v>425</v>
      </c>
      <c r="AJ241" s="16" t="s">
        <v>1607</v>
      </c>
    </row>
    <row r="242" spans="1:36">
      <c r="A242">
        <v>5275</v>
      </c>
      <c r="B242" s="34" t="str">
        <f>VLOOKUP(A242,УИК!A:C,2,FALSE)</f>
        <v>Украина</v>
      </c>
      <c r="C242" s="34" t="str">
        <f>VLOOKUP(A242,УИК!A:C,3,FALSE)</f>
        <v>г. Севастополь, в/ч</v>
      </c>
      <c r="D242" s="30">
        <f t="shared" si="12"/>
        <v>916</v>
      </c>
      <c r="E242" s="30">
        <f t="shared" si="13"/>
        <v>916</v>
      </c>
      <c r="F242" s="37">
        <f t="shared" si="14"/>
        <v>0.83078602620087338</v>
      </c>
      <c r="G242" s="30">
        <v>916</v>
      </c>
      <c r="H242" s="30">
        <v>1200</v>
      </c>
      <c r="I242" s="30">
        <v>0</v>
      </c>
      <c r="J242" s="30">
        <f t="shared" si="15"/>
        <v>0</v>
      </c>
      <c r="K242" s="30">
        <v>885</v>
      </c>
      <c r="L242" s="30">
        <v>31</v>
      </c>
      <c r="M242" s="30">
        <v>284</v>
      </c>
      <c r="N242" s="30">
        <v>31</v>
      </c>
      <c r="O242" s="30">
        <v>885</v>
      </c>
      <c r="P242" s="30">
        <v>5</v>
      </c>
      <c r="Q242" s="30">
        <v>911</v>
      </c>
      <c r="R242" s="30">
        <v>15</v>
      </c>
      <c r="S242" s="30">
        <v>15</v>
      </c>
      <c r="T242" s="30">
        <v>0</v>
      </c>
      <c r="U242" s="30">
        <v>0</v>
      </c>
      <c r="V242" s="30">
        <v>0</v>
      </c>
      <c r="W242" s="30">
        <v>0</v>
      </c>
      <c r="X242" s="30">
        <v>0</v>
      </c>
      <c r="Y242" s="30">
        <v>0</v>
      </c>
      <c r="Z242" s="2"/>
      <c r="AA242" s="35">
        <v>67</v>
      </c>
      <c r="AB242" s="16" t="s">
        <v>1323</v>
      </c>
      <c r="AC242" s="35">
        <v>38</v>
      </c>
      <c r="AD242" s="16" t="s">
        <v>524</v>
      </c>
      <c r="AE242" s="35">
        <v>14</v>
      </c>
      <c r="AF242" s="16" t="s">
        <v>1461</v>
      </c>
      <c r="AG242" s="29">
        <v>31</v>
      </c>
      <c r="AH242" s="16" t="s">
        <v>513</v>
      </c>
      <c r="AI242" s="29">
        <v>761</v>
      </c>
      <c r="AJ242" s="16" t="s">
        <v>1608</v>
      </c>
    </row>
    <row r="243" spans="1:36">
      <c r="A243">
        <v>5277</v>
      </c>
      <c r="B243" s="34" t="str">
        <f>VLOOKUP(A243,УИК!A:C,2,FALSE)</f>
        <v>Украина</v>
      </c>
      <c r="C243" s="34" t="str">
        <f>VLOOKUP(A243,УИК!A:C,3,FALSE)</f>
        <v>г. Феодосия (ДОФ)</v>
      </c>
      <c r="D243" s="30">
        <f t="shared" si="12"/>
        <v>1023</v>
      </c>
      <c r="E243" s="30">
        <f t="shared" si="13"/>
        <v>1021</v>
      </c>
      <c r="F243" s="37">
        <f t="shared" si="14"/>
        <v>0.761998041136141</v>
      </c>
      <c r="G243" s="30">
        <v>1023</v>
      </c>
      <c r="H243" s="30">
        <v>1500</v>
      </c>
      <c r="I243" s="30">
        <v>70</v>
      </c>
      <c r="J243" s="30">
        <f t="shared" si="15"/>
        <v>1</v>
      </c>
      <c r="K243" s="30">
        <v>949</v>
      </c>
      <c r="L243" s="30">
        <v>4</v>
      </c>
      <c r="M243" s="30">
        <v>477</v>
      </c>
      <c r="N243" s="30">
        <v>74</v>
      </c>
      <c r="O243" s="30">
        <v>947</v>
      </c>
      <c r="P243" s="30">
        <v>7</v>
      </c>
      <c r="Q243" s="30">
        <v>1014</v>
      </c>
      <c r="R243" s="30">
        <v>15</v>
      </c>
      <c r="S243" s="30">
        <v>15</v>
      </c>
      <c r="T243" s="30">
        <v>19</v>
      </c>
      <c r="U243" s="30">
        <v>0</v>
      </c>
      <c r="V243" s="30">
        <v>0</v>
      </c>
      <c r="W243" s="30">
        <v>0</v>
      </c>
      <c r="X243" s="30">
        <v>0</v>
      </c>
      <c r="Y243" s="30">
        <v>0</v>
      </c>
      <c r="Z243" s="2"/>
      <c r="AA243" s="35">
        <v>51</v>
      </c>
      <c r="AB243" s="16" t="s">
        <v>297</v>
      </c>
      <c r="AC243" s="35">
        <v>82</v>
      </c>
      <c r="AD243" s="16" t="s">
        <v>1376</v>
      </c>
      <c r="AE243" s="35">
        <v>20</v>
      </c>
      <c r="AF243" s="16" t="s">
        <v>655</v>
      </c>
      <c r="AG243" s="29">
        <v>83</v>
      </c>
      <c r="AH243" s="16" t="s">
        <v>1514</v>
      </c>
      <c r="AI243" s="29">
        <v>778</v>
      </c>
      <c r="AJ243" s="16" t="s">
        <v>1609</v>
      </c>
    </row>
    <row r="244" spans="1:36">
      <c r="A244">
        <v>5279</v>
      </c>
      <c r="B244" s="34" t="str">
        <f>VLOOKUP(A244,УИК!A:C,2,FALSE)</f>
        <v>Украина</v>
      </c>
      <c r="C244" s="34" t="str">
        <f>VLOOKUP(A244,УИК!A:C,3,FALSE)</f>
        <v>Симферопольский район (ДОФ)</v>
      </c>
      <c r="D244" s="30">
        <f t="shared" si="12"/>
        <v>660</v>
      </c>
      <c r="E244" s="30">
        <f t="shared" si="13"/>
        <v>660</v>
      </c>
      <c r="F244" s="37">
        <f t="shared" si="14"/>
        <v>0.80303030303030298</v>
      </c>
      <c r="G244" s="30">
        <v>660</v>
      </c>
      <c r="H244" s="30">
        <v>1500</v>
      </c>
      <c r="I244" s="30">
        <v>0</v>
      </c>
      <c r="J244" s="30">
        <f t="shared" si="15"/>
        <v>0</v>
      </c>
      <c r="K244" s="30">
        <v>660</v>
      </c>
      <c r="L244" s="30">
        <v>0</v>
      </c>
      <c r="M244" s="30">
        <v>840</v>
      </c>
      <c r="N244" s="30">
        <v>0</v>
      </c>
      <c r="O244" s="30">
        <v>660</v>
      </c>
      <c r="P244" s="30">
        <v>2</v>
      </c>
      <c r="Q244" s="30">
        <v>658</v>
      </c>
      <c r="R244" s="30">
        <v>15</v>
      </c>
      <c r="S244" s="30">
        <v>15</v>
      </c>
      <c r="T244" s="30">
        <v>6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2"/>
      <c r="AA244" s="35">
        <v>48</v>
      </c>
      <c r="AB244" s="16" t="s">
        <v>1324</v>
      </c>
      <c r="AC244" s="35">
        <v>50</v>
      </c>
      <c r="AD244" s="16" t="s">
        <v>1377</v>
      </c>
      <c r="AE244" s="35">
        <v>7</v>
      </c>
      <c r="AF244" s="16" t="s">
        <v>1462</v>
      </c>
      <c r="AG244" s="29">
        <v>23</v>
      </c>
      <c r="AH244" s="16" t="s">
        <v>1515</v>
      </c>
      <c r="AI244" s="29">
        <v>530</v>
      </c>
      <c r="AJ244" s="16" t="s">
        <v>1610</v>
      </c>
    </row>
    <row r="245" spans="1:36">
      <c r="A245">
        <v>5281</v>
      </c>
      <c r="B245" s="34" t="str">
        <f>VLOOKUP(A245,УИК!A:C,2,FALSE)</f>
        <v>Украина</v>
      </c>
      <c r="C245" s="34" t="str">
        <f>VLOOKUP(A245,УИК!A:C,3,FALSE)</f>
        <v>Генеральное консульство в Одессе</v>
      </c>
      <c r="D245" s="30">
        <f t="shared" si="12"/>
        <v>2322</v>
      </c>
      <c r="E245" s="30">
        <f t="shared" si="13"/>
        <v>2322</v>
      </c>
      <c r="F245" s="37">
        <f t="shared" si="14"/>
        <v>0.78509905254091306</v>
      </c>
      <c r="G245" s="30">
        <v>2322</v>
      </c>
      <c r="H245" s="30">
        <v>9000</v>
      </c>
      <c r="I245" s="30">
        <v>0</v>
      </c>
      <c r="J245" s="30">
        <f t="shared" si="15"/>
        <v>0</v>
      </c>
      <c r="K245" s="30">
        <v>2287</v>
      </c>
      <c r="L245" s="30">
        <v>35</v>
      </c>
      <c r="M245" s="30">
        <v>6678</v>
      </c>
      <c r="N245" s="30">
        <v>35</v>
      </c>
      <c r="O245" s="30">
        <v>2287</v>
      </c>
      <c r="P245" s="30">
        <v>10</v>
      </c>
      <c r="Q245" s="30">
        <v>2312</v>
      </c>
      <c r="R245" s="30">
        <v>5</v>
      </c>
      <c r="S245" s="30">
        <v>0</v>
      </c>
      <c r="T245" s="30">
        <v>63</v>
      </c>
      <c r="U245" s="30">
        <v>5</v>
      </c>
      <c r="V245" s="30">
        <v>0</v>
      </c>
      <c r="W245" s="30">
        <v>0</v>
      </c>
      <c r="X245" s="30">
        <v>0</v>
      </c>
      <c r="Y245" s="30">
        <v>0</v>
      </c>
      <c r="Z245" s="2"/>
      <c r="AA245" s="35">
        <v>62</v>
      </c>
      <c r="AB245" s="16" t="s">
        <v>395</v>
      </c>
      <c r="AC245" s="35">
        <v>143</v>
      </c>
      <c r="AD245" s="16" t="s">
        <v>1378</v>
      </c>
      <c r="AE245" s="35">
        <v>32</v>
      </c>
      <c r="AF245" s="16" t="s">
        <v>348</v>
      </c>
      <c r="AG245" s="29">
        <v>252</v>
      </c>
      <c r="AH245" s="16" t="s">
        <v>586</v>
      </c>
      <c r="AI245" s="29">
        <v>1823</v>
      </c>
      <c r="AJ245" s="16" t="s">
        <v>1611</v>
      </c>
    </row>
    <row r="246" spans="1:36">
      <c r="A246">
        <v>5282</v>
      </c>
      <c r="B246" s="34" t="str">
        <f>VLOOKUP(A246,УИК!A:C,2,FALSE)</f>
        <v>Уругвай</v>
      </c>
      <c r="C246" s="34" t="str">
        <f>VLOOKUP(A246,УИК!A:C,3,FALSE)</f>
        <v>Посольство в Монтевидео</v>
      </c>
      <c r="D246" s="30">
        <f t="shared" si="12"/>
        <v>80</v>
      </c>
      <c r="E246" s="30">
        <f t="shared" si="13"/>
        <v>80</v>
      </c>
      <c r="F246" s="37">
        <f t="shared" si="14"/>
        <v>0.51249999999999996</v>
      </c>
      <c r="G246" s="30">
        <v>80</v>
      </c>
      <c r="H246" s="30">
        <v>160</v>
      </c>
      <c r="I246" s="30">
        <v>0</v>
      </c>
      <c r="J246" s="30">
        <f t="shared" si="15"/>
        <v>0</v>
      </c>
      <c r="K246" s="30">
        <v>80</v>
      </c>
      <c r="L246" s="30">
        <v>0</v>
      </c>
      <c r="M246" s="30">
        <v>80</v>
      </c>
      <c r="N246" s="30">
        <v>0</v>
      </c>
      <c r="O246" s="30">
        <v>80</v>
      </c>
      <c r="P246" s="30">
        <v>0</v>
      </c>
      <c r="Q246" s="30">
        <v>80</v>
      </c>
      <c r="R246" s="30">
        <v>5</v>
      </c>
      <c r="S246" s="30">
        <v>0</v>
      </c>
      <c r="T246" s="30">
        <v>2</v>
      </c>
      <c r="U246" s="30">
        <v>5</v>
      </c>
      <c r="V246" s="30">
        <v>0</v>
      </c>
      <c r="W246" s="30">
        <v>0</v>
      </c>
      <c r="X246" s="30">
        <v>0</v>
      </c>
      <c r="Y246" s="30">
        <v>0</v>
      </c>
      <c r="Z246" s="2"/>
      <c r="AA246" s="35">
        <v>4</v>
      </c>
      <c r="AB246" s="16" t="s">
        <v>454</v>
      </c>
      <c r="AC246" s="35">
        <v>12</v>
      </c>
      <c r="AD246" s="16" t="s">
        <v>1379</v>
      </c>
      <c r="AE246" s="35">
        <v>7</v>
      </c>
      <c r="AF246" s="16" t="s">
        <v>382</v>
      </c>
      <c r="AG246" s="29">
        <v>16</v>
      </c>
      <c r="AH246" s="16" t="s">
        <v>1516</v>
      </c>
      <c r="AI246" s="29">
        <v>41</v>
      </c>
      <c r="AJ246" s="16" t="s">
        <v>1612</v>
      </c>
    </row>
    <row r="247" spans="1:36">
      <c r="A247">
        <v>5283</v>
      </c>
      <c r="B247" s="34" t="str">
        <f>VLOOKUP(A247,УИК!A:C,2,FALSE)</f>
        <v>Филиппины</v>
      </c>
      <c r="C247" s="34" t="str">
        <f>VLOOKUP(A247,УИК!A:C,3,FALSE)</f>
        <v>Посольство в Маниле</v>
      </c>
      <c r="D247" s="30">
        <f t="shared" si="12"/>
        <v>106</v>
      </c>
      <c r="E247" s="30">
        <f t="shared" si="13"/>
        <v>106</v>
      </c>
      <c r="F247" s="37">
        <f t="shared" si="14"/>
        <v>0.3867924528301887</v>
      </c>
      <c r="G247" s="30">
        <v>106</v>
      </c>
      <c r="H247" s="30">
        <v>122</v>
      </c>
      <c r="I247" s="30">
        <v>27</v>
      </c>
      <c r="J247" s="30">
        <f t="shared" si="15"/>
        <v>1</v>
      </c>
      <c r="K247" s="30">
        <v>79</v>
      </c>
      <c r="L247" s="30">
        <v>0</v>
      </c>
      <c r="M247" s="30">
        <v>16</v>
      </c>
      <c r="N247" s="30">
        <v>27</v>
      </c>
      <c r="O247" s="30">
        <v>79</v>
      </c>
      <c r="P247" s="30">
        <v>2</v>
      </c>
      <c r="Q247" s="30">
        <v>104</v>
      </c>
      <c r="R247" s="30">
        <v>10</v>
      </c>
      <c r="S247" s="30">
        <v>0</v>
      </c>
      <c r="T247" s="30">
        <v>8</v>
      </c>
      <c r="U247" s="30">
        <v>10</v>
      </c>
      <c r="V247" s="30">
        <v>0</v>
      </c>
      <c r="W247" s="30">
        <v>0</v>
      </c>
      <c r="X247" s="30">
        <v>0</v>
      </c>
      <c r="Y247" s="30">
        <v>0</v>
      </c>
      <c r="Z247" s="2"/>
      <c r="AA247" s="35">
        <v>3</v>
      </c>
      <c r="AB247" s="16" t="s">
        <v>417</v>
      </c>
      <c r="AC247" s="35">
        <v>13</v>
      </c>
      <c r="AD247" s="16" t="s">
        <v>1380</v>
      </c>
      <c r="AE247" s="35">
        <v>7</v>
      </c>
      <c r="AF247" s="16" t="s">
        <v>1463</v>
      </c>
      <c r="AG247" s="29">
        <v>40</v>
      </c>
      <c r="AH247" s="16" t="s">
        <v>1517</v>
      </c>
      <c r="AI247" s="29">
        <v>41</v>
      </c>
      <c r="AJ247" s="16" t="s">
        <v>1613</v>
      </c>
    </row>
    <row r="248" spans="1:36">
      <c r="A248">
        <v>5285</v>
      </c>
      <c r="B248" s="34" t="str">
        <f>VLOOKUP(A248,УИК!A:C,2,FALSE)</f>
        <v>Финляндия</v>
      </c>
      <c r="C248" s="34" t="str">
        <f>VLOOKUP(A248,УИК!A:C,3,FALSE)</f>
        <v>Генеральное консульство в Турку</v>
      </c>
      <c r="D248" s="30">
        <f t="shared" si="12"/>
        <v>578</v>
      </c>
      <c r="E248" s="30">
        <f t="shared" si="13"/>
        <v>578</v>
      </c>
      <c r="F248" s="37">
        <f t="shared" si="14"/>
        <v>0.44982698961937717</v>
      </c>
      <c r="G248" s="30">
        <v>578</v>
      </c>
      <c r="H248" s="30">
        <v>2000</v>
      </c>
      <c r="I248" s="30">
        <v>0</v>
      </c>
      <c r="J248" s="30">
        <f t="shared" si="15"/>
        <v>0</v>
      </c>
      <c r="K248" s="30">
        <v>501</v>
      </c>
      <c r="L248" s="30">
        <v>77</v>
      </c>
      <c r="M248" s="30">
        <v>1422</v>
      </c>
      <c r="N248" s="30">
        <v>77</v>
      </c>
      <c r="O248" s="30">
        <v>501</v>
      </c>
      <c r="P248" s="30">
        <v>11</v>
      </c>
      <c r="Q248" s="30">
        <v>567</v>
      </c>
      <c r="R248" s="30">
        <v>10</v>
      </c>
      <c r="S248" s="30">
        <v>0</v>
      </c>
      <c r="T248" s="30">
        <v>15</v>
      </c>
      <c r="U248" s="30">
        <v>10</v>
      </c>
      <c r="V248" s="30">
        <v>0</v>
      </c>
      <c r="W248" s="30">
        <v>0</v>
      </c>
      <c r="X248" s="30">
        <v>0</v>
      </c>
      <c r="Y248" s="30">
        <v>0</v>
      </c>
      <c r="Z248" s="2"/>
      <c r="AA248" s="35">
        <v>35</v>
      </c>
      <c r="AB248" s="16" t="s">
        <v>516</v>
      </c>
      <c r="AC248" s="35">
        <v>60</v>
      </c>
      <c r="AD248" s="16" t="s">
        <v>1381</v>
      </c>
      <c r="AE248" s="35">
        <v>34</v>
      </c>
      <c r="AF248" s="16" t="s">
        <v>1464</v>
      </c>
      <c r="AG248" s="29">
        <v>178</v>
      </c>
      <c r="AH248" s="16" t="s">
        <v>1518</v>
      </c>
      <c r="AI248" s="29">
        <v>260</v>
      </c>
      <c r="AJ248" s="16" t="s">
        <v>1614</v>
      </c>
    </row>
    <row r="249" spans="1:36">
      <c r="A249">
        <v>5286</v>
      </c>
      <c r="B249" s="34" t="str">
        <f>VLOOKUP(A249,УИК!A:C,2,FALSE)</f>
        <v>Финляндия</v>
      </c>
      <c r="C249" s="34" t="str">
        <f>VLOOKUP(A249,УИК!A:C,3,FALSE)</f>
        <v xml:space="preserve">Консульство на Аландских островах </v>
      </c>
      <c r="D249" s="30">
        <f t="shared" si="12"/>
        <v>31</v>
      </c>
      <c r="E249" s="30">
        <f t="shared" si="13"/>
        <v>31</v>
      </c>
      <c r="F249" s="37">
        <f t="shared" si="14"/>
        <v>0.5161290322580645</v>
      </c>
      <c r="G249" s="30">
        <v>31</v>
      </c>
      <c r="H249" s="30">
        <v>60</v>
      </c>
      <c r="I249" s="30">
        <v>0</v>
      </c>
      <c r="J249" s="30">
        <f t="shared" si="15"/>
        <v>0</v>
      </c>
      <c r="K249" s="30">
        <v>31</v>
      </c>
      <c r="L249" s="30">
        <v>0</v>
      </c>
      <c r="M249" s="30">
        <v>29</v>
      </c>
      <c r="N249" s="30">
        <v>0</v>
      </c>
      <c r="O249" s="30">
        <v>31</v>
      </c>
      <c r="P249" s="30">
        <v>0</v>
      </c>
      <c r="Q249" s="30">
        <v>31</v>
      </c>
      <c r="R249" s="30">
        <v>10</v>
      </c>
      <c r="S249" s="30">
        <v>0</v>
      </c>
      <c r="T249" s="30">
        <v>0</v>
      </c>
      <c r="U249" s="30">
        <v>10</v>
      </c>
      <c r="V249" s="30">
        <v>0</v>
      </c>
      <c r="W249" s="30">
        <v>0</v>
      </c>
      <c r="X249" s="30">
        <v>0</v>
      </c>
      <c r="Y249" s="30">
        <v>0</v>
      </c>
      <c r="Z249" s="2"/>
      <c r="AA249" s="35">
        <v>0</v>
      </c>
      <c r="AB249" s="16" t="s">
        <v>292</v>
      </c>
      <c r="AC249" s="35">
        <v>3</v>
      </c>
      <c r="AD249" s="16" t="s">
        <v>1382</v>
      </c>
      <c r="AE249" s="35">
        <v>1</v>
      </c>
      <c r="AF249" s="16" t="s">
        <v>285</v>
      </c>
      <c r="AG249" s="29">
        <v>11</v>
      </c>
      <c r="AH249" s="16" t="s">
        <v>1519</v>
      </c>
      <c r="AI249" s="29">
        <v>16</v>
      </c>
      <c r="AJ249" s="16" t="s">
        <v>1615</v>
      </c>
    </row>
    <row r="250" spans="1:36">
      <c r="A250">
        <v>5288</v>
      </c>
      <c r="B250" s="34" t="str">
        <f>VLOOKUP(A250,УИК!A:C,2,FALSE)</f>
        <v>Франция и Монако</v>
      </c>
      <c r="C250" s="34" t="str">
        <f>VLOOKUP(A250,УИК!A:C,3,FALSE)</f>
        <v>Биарриц – 2 (Бордо)</v>
      </c>
      <c r="D250" s="30">
        <f t="shared" si="12"/>
        <v>100</v>
      </c>
      <c r="E250" s="30">
        <f t="shared" si="13"/>
        <v>100</v>
      </c>
      <c r="F250" s="37">
        <f t="shared" si="14"/>
        <v>0.28000000000000003</v>
      </c>
      <c r="G250" s="30">
        <v>100</v>
      </c>
      <c r="H250" s="30">
        <v>150</v>
      </c>
      <c r="I250" s="30">
        <v>0</v>
      </c>
      <c r="J250" s="30">
        <f t="shared" si="15"/>
        <v>0</v>
      </c>
      <c r="K250" s="30">
        <v>100</v>
      </c>
      <c r="L250" s="30">
        <v>0</v>
      </c>
      <c r="M250" s="30">
        <v>50</v>
      </c>
      <c r="N250" s="30">
        <v>0</v>
      </c>
      <c r="O250" s="30">
        <v>100</v>
      </c>
      <c r="P250" s="30">
        <v>0</v>
      </c>
      <c r="Q250" s="30">
        <v>100</v>
      </c>
      <c r="R250" s="30">
        <v>5</v>
      </c>
      <c r="S250" s="30">
        <v>0</v>
      </c>
      <c r="T250" s="30">
        <v>2</v>
      </c>
      <c r="U250" s="30">
        <v>5</v>
      </c>
      <c r="V250" s="30">
        <v>0</v>
      </c>
      <c r="W250" s="30">
        <v>0</v>
      </c>
      <c r="X250" s="30">
        <v>0</v>
      </c>
      <c r="Y250" s="30">
        <v>0</v>
      </c>
      <c r="Z250" s="2"/>
      <c r="AA250" s="35">
        <v>1</v>
      </c>
      <c r="AB250" s="16" t="s">
        <v>400</v>
      </c>
      <c r="AC250" s="35">
        <v>15</v>
      </c>
      <c r="AD250" s="16" t="s">
        <v>1379</v>
      </c>
      <c r="AE250" s="35">
        <v>9</v>
      </c>
      <c r="AF250" s="16" t="s">
        <v>1465</v>
      </c>
      <c r="AG250" s="29">
        <v>47</v>
      </c>
      <c r="AH250" s="16" t="s">
        <v>1520</v>
      </c>
      <c r="AI250" s="29">
        <v>28</v>
      </c>
      <c r="AJ250" s="16" t="s">
        <v>1591</v>
      </c>
    </row>
    <row r="251" spans="1:36">
      <c r="A251">
        <v>5289</v>
      </c>
      <c r="B251" s="34" t="str">
        <f>VLOOKUP(A251,УИК!A:C,2,FALSE)</f>
        <v>Франция и Монако</v>
      </c>
      <c r="C251" s="34" t="str">
        <f>VLOOKUP(A251,УИК!A:C,3,FALSE)</f>
        <v>Генеральное консульство в Марселе</v>
      </c>
      <c r="D251" s="30">
        <f t="shared" si="12"/>
        <v>704</v>
      </c>
      <c r="E251" s="30">
        <f t="shared" si="13"/>
        <v>703</v>
      </c>
      <c r="F251" s="37">
        <f t="shared" si="14"/>
        <v>0.36842105263157893</v>
      </c>
      <c r="G251" s="30">
        <v>706</v>
      </c>
      <c r="H251" s="30">
        <v>3000</v>
      </c>
      <c r="I251" s="30">
        <v>0</v>
      </c>
      <c r="J251" s="30">
        <f t="shared" si="15"/>
        <v>0</v>
      </c>
      <c r="K251" s="30">
        <v>704</v>
      </c>
      <c r="L251" s="30">
        <v>0</v>
      </c>
      <c r="M251" s="30">
        <v>2292</v>
      </c>
      <c r="N251" s="30">
        <v>0</v>
      </c>
      <c r="O251" s="30">
        <v>703</v>
      </c>
      <c r="P251" s="30">
        <v>10</v>
      </c>
      <c r="Q251" s="30">
        <v>693</v>
      </c>
      <c r="R251" s="30">
        <v>10</v>
      </c>
      <c r="S251" s="30">
        <v>2</v>
      </c>
      <c r="T251" s="30">
        <v>89</v>
      </c>
      <c r="U251" s="30">
        <v>8</v>
      </c>
      <c r="V251" s="30">
        <v>0</v>
      </c>
      <c r="W251" s="30">
        <v>0</v>
      </c>
      <c r="X251" s="30">
        <v>4</v>
      </c>
      <c r="Y251" s="30">
        <v>0</v>
      </c>
      <c r="Z251" s="2"/>
      <c r="AA251" s="35">
        <v>31</v>
      </c>
      <c r="AB251" s="16" t="s">
        <v>1325</v>
      </c>
      <c r="AC251" s="35">
        <v>73</v>
      </c>
      <c r="AD251" s="16" t="s">
        <v>1381</v>
      </c>
      <c r="AE251" s="35">
        <v>42</v>
      </c>
      <c r="AF251" s="16" t="s">
        <v>1466</v>
      </c>
      <c r="AG251" s="29">
        <v>288</v>
      </c>
      <c r="AH251" s="16" t="s">
        <v>1521</v>
      </c>
      <c r="AI251" s="29">
        <v>259</v>
      </c>
      <c r="AJ251" s="16" t="s">
        <v>1616</v>
      </c>
    </row>
    <row r="252" spans="1:36">
      <c r="A252">
        <v>5290</v>
      </c>
      <c r="B252" s="34" t="str">
        <f>VLOOKUP(A252,УИК!A:C,2,FALSE)</f>
        <v>Франция и Монако</v>
      </c>
      <c r="C252" s="34" t="str">
        <f>VLOOKUP(A252,УИК!A:C,3,FALSE)</f>
        <v>Генеральное консульство в Страсбурге</v>
      </c>
      <c r="D252" s="30">
        <f t="shared" si="12"/>
        <v>596</v>
      </c>
      <c r="E252" s="30">
        <f t="shared" si="13"/>
        <v>596</v>
      </c>
      <c r="F252" s="37">
        <f t="shared" si="14"/>
        <v>0.33892617449664431</v>
      </c>
      <c r="G252" s="30">
        <v>598</v>
      </c>
      <c r="H252" s="30">
        <v>1000</v>
      </c>
      <c r="I252" s="30">
        <v>0</v>
      </c>
      <c r="J252" s="30">
        <f t="shared" si="15"/>
        <v>0</v>
      </c>
      <c r="K252" s="30">
        <v>593</v>
      </c>
      <c r="L252" s="30">
        <v>3</v>
      </c>
      <c r="M252" s="30">
        <v>404</v>
      </c>
      <c r="N252" s="30">
        <v>3</v>
      </c>
      <c r="O252" s="30">
        <v>593</v>
      </c>
      <c r="P252" s="30">
        <v>16</v>
      </c>
      <c r="Q252" s="30">
        <v>580</v>
      </c>
      <c r="R252" s="30">
        <v>10</v>
      </c>
      <c r="S252" s="30">
        <v>1</v>
      </c>
      <c r="T252" s="30">
        <v>24</v>
      </c>
      <c r="U252" s="30">
        <v>9</v>
      </c>
      <c r="V252" s="30">
        <v>0</v>
      </c>
      <c r="W252" s="30">
        <v>0</v>
      </c>
      <c r="X252" s="30">
        <v>0</v>
      </c>
      <c r="Y252" s="30">
        <v>0</v>
      </c>
      <c r="Z252" s="2"/>
      <c r="AA252" s="35">
        <v>30</v>
      </c>
      <c r="AB252" s="16" t="s">
        <v>1326</v>
      </c>
      <c r="AC252" s="35">
        <v>99</v>
      </c>
      <c r="AD252" s="16" t="s">
        <v>1383</v>
      </c>
      <c r="AE252" s="35">
        <v>36</v>
      </c>
      <c r="AF252" s="16" t="s">
        <v>316</v>
      </c>
      <c r="AG252" s="29">
        <v>213</v>
      </c>
      <c r="AH252" s="16" t="s">
        <v>1522</v>
      </c>
      <c r="AI252" s="29">
        <v>202</v>
      </c>
      <c r="AJ252" s="16" t="s">
        <v>1617</v>
      </c>
    </row>
    <row r="253" spans="1:36">
      <c r="A253">
        <v>5291</v>
      </c>
      <c r="B253" s="34" t="str">
        <f>VLOOKUP(A253,УИК!A:C,2,FALSE)</f>
        <v>ФРГ</v>
      </c>
      <c r="C253" s="34" t="str">
        <f>VLOOKUP(A253,УИК!A:C,3,FALSE)</f>
        <v>Посольство в Берлине – 1</v>
      </c>
      <c r="D253" s="30">
        <f t="shared" si="12"/>
        <v>3209</v>
      </c>
      <c r="E253" s="30">
        <f t="shared" si="13"/>
        <v>3203</v>
      </c>
      <c r="F253" s="37">
        <f t="shared" si="14"/>
        <v>0.48236028723072122</v>
      </c>
      <c r="G253" s="30">
        <v>3209</v>
      </c>
      <c r="H253" s="30">
        <v>3209</v>
      </c>
      <c r="I253" s="30">
        <v>190</v>
      </c>
      <c r="J253" s="30">
        <f t="shared" si="15"/>
        <v>1</v>
      </c>
      <c r="K253" s="30">
        <v>3019</v>
      </c>
      <c r="L253" s="30">
        <v>0</v>
      </c>
      <c r="M253" s="30">
        <v>0</v>
      </c>
      <c r="N253" s="30">
        <v>190</v>
      </c>
      <c r="O253" s="30">
        <v>3013</v>
      </c>
      <c r="P253" s="30">
        <v>45</v>
      </c>
      <c r="Q253" s="30">
        <v>3158</v>
      </c>
      <c r="R253" s="30">
        <v>50</v>
      </c>
      <c r="S253" s="30">
        <v>0</v>
      </c>
      <c r="T253" s="30">
        <v>113</v>
      </c>
      <c r="U253" s="30">
        <v>50</v>
      </c>
      <c r="V253" s="30">
        <v>0</v>
      </c>
      <c r="W253" s="30">
        <v>0</v>
      </c>
      <c r="X253" s="30">
        <v>0</v>
      </c>
      <c r="Y253" s="30">
        <v>0</v>
      </c>
      <c r="Z253" s="2"/>
      <c r="AA253" s="35">
        <v>76</v>
      </c>
      <c r="AB253" s="16" t="s">
        <v>1327</v>
      </c>
      <c r="AC253" s="35">
        <v>305</v>
      </c>
      <c r="AD253" s="16" t="s">
        <v>621</v>
      </c>
      <c r="AE253" s="35">
        <v>154</v>
      </c>
      <c r="AF253" s="16" t="s">
        <v>903</v>
      </c>
      <c r="AG253" s="29">
        <v>1078</v>
      </c>
      <c r="AH253" s="16" t="s">
        <v>1523</v>
      </c>
      <c r="AI253" s="29">
        <v>1545</v>
      </c>
      <c r="AJ253" s="16" t="s">
        <v>1024</v>
      </c>
    </row>
    <row r="254" spans="1:36">
      <c r="A254">
        <v>5292</v>
      </c>
      <c r="B254" s="34" t="str">
        <f>VLOOKUP(A254,УИК!A:C,2,FALSE)</f>
        <v>ФРГ</v>
      </c>
      <c r="C254" s="34" t="str">
        <f>VLOOKUP(A254,УИК!A:C,3,FALSE)</f>
        <v>Генеральное консульство в Бонне – 1</v>
      </c>
      <c r="D254" s="30">
        <f t="shared" si="12"/>
        <v>3006</v>
      </c>
      <c r="E254" s="30">
        <f t="shared" si="13"/>
        <v>2974</v>
      </c>
      <c r="F254" s="37">
        <f t="shared" si="14"/>
        <v>0.49731002017484871</v>
      </c>
      <c r="G254" s="30">
        <v>3006</v>
      </c>
      <c r="H254" s="30">
        <v>68000</v>
      </c>
      <c r="I254" s="30">
        <v>703</v>
      </c>
      <c r="J254" s="30">
        <f t="shared" si="15"/>
        <v>1</v>
      </c>
      <c r="K254" s="30">
        <v>2303</v>
      </c>
      <c r="L254" s="30">
        <v>0</v>
      </c>
      <c r="M254" s="30">
        <v>64994</v>
      </c>
      <c r="N254" s="30">
        <v>703</v>
      </c>
      <c r="O254" s="30">
        <v>2271</v>
      </c>
      <c r="P254" s="30">
        <v>37</v>
      </c>
      <c r="Q254" s="30">
        <v>2937</v>
      </c>
      <c r="R254" s="30">
        <v>75</v>
      </c>
      <c r="S254" s="30">
        <v>0</v>
      </c>
      <c r="T254" s="30">
        <v>42</v>
      </c>
      <c r="U254" s="30">
        <v>75</v>
      </c>
      <c r="V254" s="30">
        <v>0</v>
      </c>
      <c r="W254" s="30">
        <v>0</v>
      </c>
      <c r="X254" s="30">
        <v>0</v>
      </c>
      <c r="Y254" s="30">
        <v>0</v>
      </c>
      <c r="Z254" s="2"/>
      <c r="AA254" s="35">
        <v>55</v>
      </c>
      <c r="AB254" s="16" t="s">
        <v>728</v>
      </c>
      <c r="AC254" s="35">
        <v>245</v>
      </c>
      <c r="AD254" s="16" t="s">
        <v>1384</v>
      </c>
      <c r="AE254" s="35">
        <v>83</v>
      </c>
      <c r="AF254" s="16" t="s">
        <v>1467</v>
      </c>
      <c r="AG254" s="29">
        <v>1075</v>
      </c>
      <c r="AH254" s="16" t="s">
        <v>1524</v>
      </c>
      <c r="AI254" s="29">
        <v>1479</v>
      </c>
      <c r="AJ254" s="16" t="s">
        <v>1618</v>
      </c>
    </row>
    <row r="255" spans="1:36">
      <c r="A255">
        <v>5293</v>
      </c>
      <c r="B255" s="34" t="str">
        <f>VLOOKUP(A255,УИК!A:C,2,FALSE)</f>
        <v>ФРГ</v>
      </c>
      <c r="C255" s="34" t="str">
        <f>VLOOKUP(A255,УИК!A:C,3,FALSE)</f>
        <v>Генеральное консульство в Лейпциге</v>
      </c>
      <c r="D255" s="30">
        <f t="shared" si="12"/>
        <v>2219</v>
      </c>
      <c r="E255" s="30">
        <f t="shared" si="13"/>
        <v>2217</v>
      </c>
      <c r="F255" s="37">
        <f t="shared" si="14"/>
        <v>0.56517816869643667</v>
      </c>
      <c r="G255" s="30">
        <v>2219</v>
      </c>
      <c r="H255" s="30">
        <v>2219</v>
      </c>
      <c r="I255" s="30">
        <v>881</v>
      </c>
      <c r="J255" s="30">
        <f t="shared" si="15"/>
        <v>1</v>
      </c>
      <c r="K255" s="30">
        <v>1338</v>
      </c>
      <c r="L255" s="30">
        <v>0</v>
      </c>
      <c r="M255" s="30">
        <v>0</v>
      </c>
      <c r="N255" s="30">
        <v>881</v>
      </c>
      <c r="O255" s="30">
        <v>1336</v>
      </c>
      <c r="P255" s="30">
        <v>19</v>
      </c>
      <c r="Q255" s="30">
        <v>2198</v>
      </c>
      <c r="R255" s="30">
        <v>80</v>
      </c>
      <c r="S255" s="30">
        <v>4</v>
      </c>
      <c r="T255" s="30">
        <v>16</v>
      </c>
      <c r="U255" s="30">
        <v>76</v>
      </c>
      <c r="V255" s="30">
        <v>0</v>
      </c>
      <c r="W255" s="30">
        <v>0</v>
      </c>
      <c r="X255" s="30">
        <v>0</v>
      </c>
      <c r="Y255" s="30">
        <v>0</v>
      </c>
      <c r="Z255" s="2"/>
      <c r="AA255" s="35">
        <v>49</v>
      </c>
      <c r="AB255" s="16" t="s">
        <v>451</v>
      </c>
      <c r="AC255" s="35">
        <v>245</v>
      </c>
      <c r="AD255" s="16" t="s">
        <v>1385</v>
      </c>
      <c r="AE255" s="35">
        <v>95</v>
      </c>
      <c r="AF255" s="16" t="s">
        <v>440</v>
      </c>
      <c r="AG255" s="29">
        <v>556</v>
      </c>
      <c r="AH255" s="16" t="s">
        <v>1525</v>
      </c>
      <c r="AI255" s="29">
        <v>1253</v>
      </c>
      <c r="AJ255" s="16" t="s">
        <v>1619</v>
      </c>
    </row>
    <row r="256" spans="1:36">
      <c r="A256">
        <v>5294</v>
      </c>
      <c r="B256" s="34" t="str">
        <f>VLOOKUP(A256,УИК!A:C,2,FALSE)</f>
        <v>ФРГ</v>
      </c>
      <c r="C256" s="34" t="str">
        <f>VLOOKUP(A256,УИК!A:C,3,FALSE)</f>
        <v>Генеральное консульство в Гамбурге – 1</v>
      </c>
      <c r="D256" s="30">
        <f t="shared" si="12"/>
        <v>1705</v>
      </c>
      <c r="E256" s="30">
        <f t="shared" si="13"/>
        <v>1702</v>
      </c>
      <c r="F256" s="37">
        <f t="shared" si="14"/>
        <v>0.5716803760282021</v>
      </c>
      <c r="G256" s="30">
        <v>1705</v>
      </c>
      <c r="H256" s="30">
        <v>37000</v>
      </c>
      <c r="I256" s="30">
        <v>362</v>
      </c>
      <c r="J256" s="30">
        <f t="shared" si="15"/>
        <v>1</v>
      </c>
      <c r="K256" s="30">
        <v>1343</v>
      </c>
      <c r="L256" s="30">
        <v>0</v>
      </c>
      <c r="M256" s="30">
        <v>35295</v>
      </c>
      <c r="N256" s="30">
        <v>362</v>
      </c>
      <c r="O256" s="30">
        <v>1340</v>
      </c>
      <c r="P256" s="30">
        <v>24</v>
      </c>
      <c r="Q256" s="30">
        <v>1678</v>
      </c>
      <c r="R256" s="30">
        <v>75</v>
      </c>
      <c r="S256" s="30">
        <v>1</v>
      </c>
      <c r="T256" s="30">
        <v>28</v>
      </c>
      <c r="U256" s="30">
        <v>74</v>
      </c>
      <c r="V256" s="30">
        <v>0</v>
      </c>
      <c r="W256" s="30">
        <v>0</v>
      </c>
      <c r="X256" s="30">
        <v>0</v>
      </c>
      <c r="Y256" s="30">
        <v>0</v>
      </c>
      <c r="Z256" s="2"/>
      <c r="AA256" s="35">
        <v>27</v>
      </c>
      <c r="AB256" s="16" t="s">
        <v>736</v>
      </c>
      <c r="AC256" s="35">
        <v>133</v>
      </c>
      <c r="AD256" s="16" t="s">
        <v>578</v>
      </c>
      <c r="AE256" s="35">
        <v>51</v>
      </c>
      <c r="AF256" s="16" t="s">
        <v>457</v>
      </c>
      <c r="AG256" s="29">
        <v>494</v>
      </c>
      <c r="AH256" s="16" t="s">
        <v>1526</v>
      </c>
      <c r="AI256" s="29">
        <v>973</v>
      </c>
      <c r="AJ256" s="16" t="s">
        <v>1620</v>
      </c>
    </row>
    <row r="257" spans="1:36">
      <c r="A257">
        <v>5295</v>
      </c>
      <c r="B257" s="34" t="str">
        <f>VLOOKUP(A257,УИК!A:C,2,FALSE)</f>
        <v>ФРГ</v>
      </c>
      <c r="C257" s="34" t="str">
        <f>VLOOKUP(A257,УИК!A:C,3,FALSE)</f>
        <v>Генеральное консульство в Гамбурге – 2</v>
      </c>
      <c r="D257" s="30">
        <f t="shared" si="12"/>
        <v>1497</v>
      </c>
      <c r="E257" s="30">
        <f t="shared" si="13"/>
        <v>1495</v>
      </c>
      <c r="F257" s="37">
        <f t="shared" si="14"/>
        <v>0.58260869565217388</v>
      </c>
      <c r="G257" s="30">
        <v>1497</v>
      </c>
      <c r="H257" s="30">
        <v>36000</v>
      </c>
      <c r="I257" s="30">
        <v>0</v>
      </c>
      <c r="J257" s="30">
        <f t="shared" si="15"/>
        <v>0</v>
      </c>
      <c r="K257" s="30">
        <v>1497</v>
      </c>
      <c r="L257" s="30">
        <v>0</v>
      </c>
      <c r="M257" s="30">
        <v>34503</v>
      </c>
      <c r="N257" s="30">
        <v>0</v>
      </c>
      <c r="O257" s="30">
        <v>1495</v>
      </c>
      <c r="P257" s="30">
        <v>24</v>
      </c>
      <c r="Q257" s="30">
        <v>1471</v>
      </c>
      <c r="R257" s="30">
        <v>75</v>
      </c>
      <c r="S257" s="30">
        <v>0</v>
      </c>
      <c r="T257" s="30">
        <v>17</v>
      </c>
      <c r="U257" s="30">
        <v>75</v>
      </c>
      <c r="V257" s="30">
        <v>0</v>
      </c>
      <c r="W257" s="30">
        <v>0</v>
      </c>
      <c r="X257" s="30">
        <v>0</v>
      </c>
      <c r="Y257" s="30">
        <v>0</v>
      </c>
      <c r="Z257" s="2"/>
      <c r="AA257" s="35">
        <v>26</v>
      </c>
      <c r="AB257" s="16" t="s">
        <v>1328</v>
      </c>
      <c r="AC257" s="35">
        <v>105</v>
      </c>
      <c r="AD257" s="16" t="s">
        <v>1386</v>
      </c>
      <c r="AE257" s="35">
        <v>66</v>
      </c>
      <c r="AF257" s="16" t="s">
        <v>1325</v>
      </c>
      <c r="AG257" s="29">
        <v>403</v>
      </c>
      <c r="AH257" s="16" t="s">
        <v>1527</v>
      </c>
      <c r="AI257" s="29">
        <v>871</v>
      </c>
      <c r="AJ257" s="16" t="s">
        <v>1621</v>
      </c>
    </row>
    <row r="258" spans="1:36">
      <c r="A258">
        <v>5296</v>
      </c>
      <c r="B258" s="34" t="str">
        <f>VLOOKUP(A258,УИК!A:C,2,FALSE)</f>
        <v>Хорватия</v>
      </c>
      <c r="C258" s="34" t="str">
        <f>VLOOKUP(A258,УИК!A:C,3,FALSE)</f>
        <v>Посольство в Загребе</v>
      </c>
      <c r="D258" s="30">
        <f t="shared" si="12"/>
        <v>259</v>
      </c>
      <c r="E258" s="30">
        <f t="shared" si="13"/>
        <v>259</v>
      </c>
      <c r="F258" s="37">
        <f t="shared" si="14"/>
        <v>0.60617760617760619</v>
      </c>
      <c r="G258" s="30">
        <v>259</v>
      </c>
      <c r="H258" s="30">
        <v>600</v>
      </c>
      <c r="I258" s="30">
        <v>0</v>
      </c>
      <c r="J258" s="30">
        <f t="shared" si="15"/>
        <v>0</v>
      </c>
      <c r="K258" s="30">
        <v>216</v>
      </c>
      <c r="L258" s="30">
        <v>43</v>
      </c>
      <c r="M258" s="30">
        <v>341</v>
      </c>
      <c r="N258" s="30">
        <v>43</v>
      </c>
      <c r="O258" s="30">
        <v>216</v>
      </c>
      <c r="P258" s="30">
        <v>4</v>
      </c>
      <c r="Q258" s="30">
        <v>255</v>
      </c>
      <c r="R258" s="30">
        <v>5</v>
      </c>
      <c r="S258" s="30">
        <v>0</v>
      </c>
      <c r="T258" s="30">
        <v>6</v>
      </c>
      <c r="U258" s="30">
        <v>5</v>
      </c>
      <c r="V258" s="30">
        <v>0</v>
      </c>
      <c r="W258" s="30">
        <v>0</v>
      </c>
      <c r="X258" s="30">
        <v>0</v>
      </c>
      <c r="Y258" s="30">
        <v>0</v>
      </c>
      <c r="Z258" s="2"/>
      <c r="AA258" s="35">
        <v>4</v>
      </c>
      <c r="AB258" s="16" t="s">
        <v>1329</v>
      </c>
      <c r="AC258" s="35">
        <v>31</v>
      </c>
      <c r="AD258" s="16" t="s">
        <v>1387</v>
      </c>
      <c r="AE258" s="35">
        <v>13</v>
      </c>
      <c r="AF258" s="16" t="s">
        <v>494</v>
      </c>
      <c r="AG258" s="29">
        <v>50</v>
      </c>
      <c r="AH258" s="16" t="s">
        <v>1528</v>
      </c>
      <c r="AI258" s="29">
        <v>157</v>
      </c>
      <c r="AJ258" s="16" t="s">
        <v>1622</v>
      </c>
    </row>
    <row r="259" spans="1:36">
      <c r="A259">
        <v>5297</v>
      </c>
      <c r="B259" s="34" t="str">
        <f>VLOOKUP(A259,УИК!A:C,2,FALSE)</f>
        <v>ЦАР</v>
      </c>
      <c r="C259" s="34" t="str">
        <f>VLOOKUP(A259,УИК!A:C,3,FALSE)</f>
        <v>Посольство в Банги</v>
      </c>
      <c r="D259" s="30">
        <f t="shared" ref="D259:D322" si="16">SUM(I259,K259,L259)</f>
        <v>31</v>
      </c>
      <c r="E259" s="30">
        <f t="shared" ref="E259:E322" si="17">SUM(P259,Q259)</f>
        <v>31</v>
      </c>
      <c r="F259" s="37">
        <f t="shared" ref="F259:F322" si="18">(AI259/(P259+Q259))</f>
        <v>0.80645161290322576</v>
      </c>
      <c r="G259" s="30">
        <v>31</v>
      </c>
      <c r="H259" s="30">
        <v>50</v>
      </c>
      <c r="I259" s="30">
        <v>0</v>
      </c>
      <c r="J259" s="30">
        <f t="shared" ref="J259:J322" si="19">IF(I259 &lt;&gt;0, 1, 0)</f>
        <v>0</v>
      </c>
      <c r="K259" s="30">
        <v>31</v>
      </c>
      <c r="L259" s="30">
        <v>0</v>
      </c>
      <c r="M259" s="30">
        <v>19</v>
      </c>
      <c r="N259" s="30">
        <v>0</v>
      </c>
      <c r="O259" s="30">
        <v>31</v>
      </c>
      <c r="P259" s="30">
        <v>0</v>
      </c>
      <c r="Q259" s="30">
        <v>31</v>
      </c>
      <c r="R259" s="30">
        <v>3</v>
      </c>
      <c r="S259" s="30">
        <v>0</v>
      </c>
      <c r="T259" s="30">
        <v>0</v>
      </c>
      <c r="U259" s="30">
        <v>3</v>
      </c>
      <c r="V259" s="30">
        <v>0</v>
      </c>
      <c r="W259" s="30">
        <v>0</v>
      </c>
      <c r="X259" s="30">
        <v>0</v>
      </c>
      <c r="Y259" s="30">
        <v>0</v>
      </c>
      <c r="Z259" s="2"/>
      <c r="AA259" s="35">
        <v>1</v>
      </c>
      <c r="AB259" s="16" t="s">
        <v>285</v>
      </c>
      <c r="AC259" s="35">
        <v>2</v>
      </c>
      <c r="AD259" s="16" t="s">
        <v>631</v>
      </c>
      <c r="AE259" s="35">
        <v>1</v>
      </c>
      <c r="AF259" s="16" t="s">
        <v>285</v>
      </c>
      <c r="AG259" s="29">
        <v>2</v>
      </c>
      <c r="AH259" s="16" t="s">
        <v>631</v>
      </c>
      <c r="AI259" s="29">
        <v>25</v>
      </c>
      <c r="AJ259" s="16" t="s">
        <v>1623</v>
      </c>
    </row>
    <row r="260" spans="1:36">
      <c r="A260">
        <v>5299</v>
      </c>
      <c r="B260" s="34" t="str">
        <f>VLOOKUP(A260,УИК!A:C,2,FALSE)</f>
        <v>Чехия</v>
      </c>
      <c r="C260" s="34" t="str">
        <f>VLOOKUP(A260,УИК!A:C,3,FALSE)</f>
        <v>Генеральное консульство в Брно</v>
      </c>
      <c r="D260" s="30">
        <f t="shared" si="16"/>
        <v>378</v>
      </c>
      <c r="E260" s="30">
        <f t="shared" si="17"/>
        <v>377</v>
      </c>
      <c r="F260" s="37">
        <f t="shared" si="18"/>
        <v>0.39522546419098142</v>
      </c>
      <c r="G260" s="30">
        <v>378</v>
      </c>
      <c r="H260" s="30">
        <v>1000</v>
      </c>
      <c r="I260" s="30">
        <v>0</v>
      </c>
      <c r="J260" s="30">
        <f t="shared" si="19"/>
        <v>0</v>
      </c>
      <c r="K260" s="30">
        <v>339</v>
      </c>
      <c r="L260" s="30">
        <v>39</v>
      </c>
      <c r="M260" s="30">
        <v>622</v>
      </c>
      <c r="N260" s="30">
        <v>39</v>
      </c>
      <c r="O260" s="30">
        <v>338</v>
      </c>
      <c r="P260" s="30">
        <v>5</v>
      </c>
      <c r="Q260" s="30">
        <v>372</v>
      </c>
      <c r="R260" s="30">
        <v>5</v>
      </c>
      <c r="S260" s="30">
        <v>0</v>
      </c>
      <c r="T260" s="30">
        <v>9</v>
      </c>
      <c r="U260" s="30">
        <v>5</v>
      </c>
      <c r="V260" s="30">
        <v>0</v>
      </c>
      <c r="W260" s="30">
        <v>0</v>
      </c>
      <c r="X260" s="30">
        <v>0</v>
      </c>
      <c r="Y260" s="30">
        <v>0</v>
      </c>
      <c r="Z260" s="2"/>
      <c r="AA260" s="35">
        <v>25</v>
      </c>
      <c r="AB260" s="16" t="s">
        <v>1330</v>
      </c>
      <c r="AC260" s="35">
        <v>38</v>
      </c>
      <c r="AD260" s="16" t="s">
        <v>1388</v>
      </c>
      <c r="AE260" s="35">
        <v>24</v>
      </c>
      <c r="AF260" s="16" t="s">
        <v>1356</v>
      </c>
      <c r="AG260" s="29">
        <v>136</v>
      </c>
      <c r="AH260" s="16" t="s">
        <v>1529</v>
      </c>
      <c r="AI260" s="29">
        <v>149</v>
      </c>
      <c r="AJ260" s="16" t="s">
        <v>1624</v>
      </c>
    </row>
    <row r="261" spans="1:36">
      <c r="A261">
        <v>5300</v>
      </c>
      <c r="B261" s="34" t="str">
        <f>VLOOKUP(A261,УИК!A:C,2,FALSE)</f>
        <v>Чехия</v>
      </c>
      <c r="C261" s="34" t="str">
        <f>VLOOKUP(A261,УИК!A:C,3,FALSE)</f>
        <v>Посольство в Праге</v>
      </c>
      <c r="D261" s="30">
        <f t="shared" si="16"/>
        <v>3577</v>
      </c>
      <c r="E261" s="30">
        <f t="shared" si="17"/>
        <v>3575</v>
      </c>
      <c r="F261" s="37">
        <f t="shared" si="18"/>
        <v>0.29174825174825175</v>
      </c>
      <c r="G261" s="30">
        <v>3577</v>
      </c>
      <c r="H261" s="30">
        <v>4000</v>
      </c>
      <c r="I261" s="30">
        <v>0</v>
      </c>
      <c r="J261" s="30">
        <f t="shared" si="19"/>
        <v>0</v>
      </c>
      <c r="K261" s="30">
        <v>3572</v>
      </c>
      <c r="L261" s="30">
        <v>5</v>
      </c>
      <c r="M261" s="30">
        <v>423</v>
      </c>
      <c r="N261" s="30">
        <v>5</v>
      </c>
      <c r="O261" s="30">
        <v>3570</v>
      </c>
      <c r="P261" s="30">
        <v>56</v>
      </c>
      <c r="Q261" s="30">
        <v>3519</v>
      </c>
      <c r="R261" s="30">
        <v>10</v>
      </c>
      <c r="S261" s="30">
        <v>1</v>
      </c>
      <c r="T261" s="30">
        <v>369</v>
      </c>
      <c r="U261" s="30">
        <v>9</v>
      </c>
      <c r="V261" s="30">
        <v>0</v>
      </c>
      <c r="W261" s="30">
        <v>0</v>
      </c>
      <c r="X261" s="30">
        <v>0</v>
      </c>
      <c r="Y261" s="30">
        <v>0</v>
      </c>
      <c r="Z261" s="2"/>
      <c r="AA261" s="35">
        <v>164</v>
      </c>
      <c r="AB261" s="16" t="s">
        <v>1331</v>
      </c>
      <c r="AC261" s="35">
        <v>390</v>
      </c>
      <c r="AD261" s="16" t="s">
        <v>943</v>
      </c>
      <c r="AE261" s="35">
        <v>142</v>
      </c>
      <c r="AF261" s="16" t="s">
        <v>791</v>
      </c>
      <c r="AG261" s="29">
        <v>1780</v>
      </c>
      <c r="AH261" s="16" t="s">
        <v>1530</v>
      </c>
      <c r="AI261" s="29">
        <v>1043</v>
      </c>
      <c r="AJ261" s="16" t="s">
        <v>1625</v>
      </c>
    </row>
    <row r="262" spans="1:36">
      <c r="A262">
        <v>5301</v>
      </c>
      <c r="B262" s="34" t="str">
        <f>VLOOKUP(A262,УИК!A:C,2,FALSE)</f>
        <v>Чехия</v>
      </c>
      <c r="C262" s="34" t="str">
        <f>VLOOKUP(A262,УИК!A:C,3,FALSE)</f>
        <v>Генеральное консульство в Карловых Варах</v>
      </c>
      <c r="D262" s="30">
        <f t="shared" si="16"/>
        <v>1379</v>
      </c>
      <c r="E262" s="30">
        <f t="shared" si="17"/>
        <v>1378</v>
      </c>
      <c r="F262" s="37">
        <f t="shared" si="18"/>
        <v>0.52467343976777936</v>
      </c>
      <c r="G262" s="30">
        <v>1379</v>
      </c>
      <c r="H262" s="30">
        <v>1500</v>
      </c>
      <c r="I262" s="30">
        <v>0</v>
      </c>
      <c r="J262" s="30">
        <f t="shared" si="19"/>
        <v>0</v>
      </c>
      <c r="K262" s="30">
        <v>1378</v>
      </c>
      <c r="L262" s="30">
        <v>1</v>
      </c>
      <c r="M262" s="30">
        <v>121</v>
      </c>
      <c r="N262" s="30">
        <v>1</v>
      </c>
      <c r="O262" s="30">
        <v>1377</v>
      </c>
      <c r="P262" s="30">
        <v>12</v>
      </c>
      <c r="Q262" s="30">
        <v>1366</v>
      </c>
      <c r="R262" s="30">
        <v>10</v>
      </c>
      <c r="S262" s="30">
        <v>0</v>
      </c>
      <c r="T262" s="30">
        <v>267</v>
      </c>
      <c r="U262" s="30">
        <v>10</v>
      </c>
      <c r="V262" s="30">
        <v>0</v>
      </c>
      <c r="W262" s="30">
        <v>0</v>
      </c>
      <c r="X262" s="30">
        <v>0</v>
      </c>
      <c r="Y262" s="30">
        <v>0</v>
      </c>
      <c r="Z262" s="2"/>
      <c r="AA262" s="35">
        <v>29</v>
      </c>
      <c r="AB262" s="16" t="s">
        <v>1332</v>
      </c>
      <c r="AC262" s="35">
        <v>163</v>
      </c>
      <c r="AD262" s="16" t="s">
        <v>1389</v>
      </c>
      <c r="AE262" s="35">
        <v>52</v>
      </c>
      <c r="AF262" s="16" t="s">
        <v>1443</v>
      </c>
      <c r="AG262" s="29">
        <v>399</v>
      </c>
      <c r="AH262" s="16" t="s">
        <v>1531</v>
      </c>
      <c r="AI262" s="29">
        <v>723</v>
      </c>
      <c r="AJ262" s="16" t="s">
        <v>1626</v>
      </c>
    </row>
    <row r="263" spans="1:36">
      <c r="A263">
        <v>5302</v>
      </c>
      <c r="B263" s="34" t="str">
        <f>VLOOKUP(A263,УИК!A:C,2,FALSE)</f>
        <v>Чили</v>
      </c>
      <c r="C263" s="34" t="str">
        <f>VLOOKUP(A263,УИК!A:C,3,FALSE)</f>
        <v>Посольство в Сантьяго</v>
      </c>
      <c r="D263" s="30">
        <f t="shared" si="16"/>
        <v>184</v>
      </c>
      <c r="E263" s="30">
        <f t="shared" si="17"/>
        <v>184</v>
      </c>
      <c r="F263" s="37">
        <f t="shared" si="18"/>
        <v>0.5</v>
      </c>
      <c r="G263" s="30">
        <v>184</v>
      </c>
      <c r="H263" s="30">
        <v>600</v>
      </c>
      <c r="I263" s="30">
        <v>0</v>
      </c>
      <c r="J263" s="30">
        <f t="shared" si="19"/>
        <v>0</v>
      </c>
      <c r="K263" s="30">
        <v>184</v>
      </c>
      <c r="L263" s="30">
        <v>0</v>
      </c>
      <c r="M263" s="30">
        <v>416</v>
      </c>
      <c r="N263" s="30">
        <v>0</v>
      </c>
      <c r="O263" s="30">
        <v>184</v>
      </c>
      <c r="P263" s="30">
        <v>3</v>
      </c>
      <c r="Q263" s="30">
        <v>181</v>
      </c>
      <c r="R263" s="30">
        <v>5</v>
      </c>
      <c r="S263" s="30">
        <v>0</v>
      </c>
      <c r="T263" s="30">
        <v>9</v>
      </c>
      <c r="U263" s="30">
        <v>5</v>
      </c>
      <c r="V263" s="30">
        <v>0</v>
      </c>
      <c r="W263" s="30">
        <v>0</v>
      </c>
      <c r="X263" s="30">
        <v>0</v>
      </c>
      <c r="Y263" s="30">
        <v>0</v>
      </c>
      <c r="Z263" s="2"/>
      <c r="AA263" s="35">
        <v>6</v>
      </c>
      <c r="AB263" s="16" t="s">
        <v>767</v>
      </c>
      <c r="AC263" s="35">
        <v>33</v>
      </c>
      <c r="AD263" s="16" t="s">
        <v>1390</v>
      </c>
      <c r="AE263" s="35">
        <v>7</v>
      </c>
      <c r="AF263" s="16" t="s">
        <v>360</v>
      </c>
      <c r="AG263" s="29">
        <v>43</v>
      </c>
      <c r="AH263" s="16" t="s">
        <v>1532</v>
      </c>
      <c r="AI263" s="29">
        <v>92</v>
      </c>
      <c r="AJ263" s="16" t="s">
        <v>1016</v>
      </c>
    </row>
    <row r="264" spans="1:36">
      <c r="A264">
        <v>5303</v>
      </c>
      <c r="B264" s="34" t="str">
        <f>VLOOKUP(A264,УИК!A:C,2,FALSE)</f>
        <v>Швейцария</v>
      </c>
      <c r="C264" s="34" t="str">
        <f>VLOOKUP(A264,УИК!A:C,3,FALSE)</f>
        <v>Посольство в Берне</v>
      </c>
      <c r="D264" s="30">
        <f t="shared" si="16"/>
        <v>750</v>
      </c>
      <c r="E264" s="30">
        <f t="shared" si="17"/>
        <v>750</v>
      </c>
      <c r="F264" s="37">
        <f t="shared" si="18"/>
        <v>0.33200000000000002</v>
      </c>
      <c r="G264" s="30">
        <v>760</v>
      </c>
      <c r="H264" s="30">
        <v>1200</v>
      </c>
      <c r="I264" s="30">
        <v>0</v>
      </c>
      <c r="J264" s="30">
        <f t="shared" si="19"/>
        <v>0</v>
      </c>
      <c r="K264" s="30">
        <v>750</v>
      </c>
      <c r="L264" s="30">
        <v>0</v>
      </c>
      <c r="M264" s="30">
        <v>450</v>
      </c>
      <c r="N264" s="30">
        <v>0</v>
      </c>
      <c r="O264" s="30">
        <v>750</v>
      </c>
      <c r="P264" s="30">
        <v>19</v>
      </c>
      <c r="Q264" s="30">
        <v>731</v>
      </c>
      <c r="R264" s="30">
        <v>10</v>
      </c>
      <c r="S264" s="30">
        <v>0</v>
      </c>
      <c r="T264" s="30">
        <v>34</v>
      </c>
      <c r="U264" s="30">
        <v>10</v>
      </c>
      <c r="V264" s="30">
        <v>0</v>
      </c>
      <c r="W264" s="30">
        <v>0</v>
      </c>
      <c r="X264" s="30">
        <v>0</v>
      </c>
      <c r="Y264" s="30">
        <v>0</v>
      </c>
      <c r="Z264" s="2"/>
      <c r="AA264" s="35">
        <v>23</v>
      </c>
      <c r="AB264" s="16" t="s">
        <v>326</v>
      </c>
      <c r="AC264" s="35">
        <v>116</v>
      </c>
      <c r="AD264" s="16" t="s">
        <v>1391</v>
      </c>
      <c r="AE264" s="35">
        <v>40</v>
      </c>
      <c r="AF264" s="16" t="s">
        <v>937</v>
      </c>
      <c r="AG264" s="29">
        <v>303</v>
      </c>
      <c r="AH264" s="16" t="s">
        <v>1533</v>
      </c>
      <c r="AI264" s="29">
        <v>249</v>
      </c>
      <c r="AJ264" s="16" t="s">
        <v>1627</v>
      </c>
    </row>
    <row r="265" spans="1:36">
      <c r="A265">
        <v>5304</v>
      </c>
      <c r="B265" s="34" t="str">
        <f>VLOOKUP(A265,УИК!A:C,2,FALSE)</f>
        <v>Швейцария</v>
      </c>
      <c r="C265" s="34" t="str">
        <f>VLOOKUP(A265,УИК!A:C,3,FALSE)</f>
        <v>Генеральное консульство в Женеве</v>
      </c>
      <c r="D265" s="30">
        <f t="shared" si="16"/>
        <v>1954</v>
      </c>
      <c r="E265" s="30">
        <f t="shared" si="17"/>
        <v>1951</v>
      </c>
      <c r="F265" s="37">
        <f t="shared" si="18"/>
        <v>0.31522296258329063</v>
      </c>
      <c r="G265" s="30">
        <v>1954</v>
      </c>
      <c r="H265" s="30">
        <v>2100</v>
      </c>
      <c r="I265" s="30">
        <v>0</v>
      </c>
      <c r="J265" s="30">
        <f t="shared" si="19"/>
        <v>0</v>
      </c>
      <c r="K265" s="30">
        <v>1953</v>
      </c>
      <c r="L265" s="30">
        <v>1</v>
      </c>
      <c r="M265" s="30">
        <v>146</v>
      </c>
      <c r="N265" s="30">
        <v>1</v>
      </c>
      <c r="O265" s="30">
        <v>1950</v>
      </c>
      <c r="P265" s="30">
        <v>36</v>
      </c>
      <c r="Q265" s="30">
        <v>1915</v>
      </c>
      <c r="R265" s="30">
        <v>10</v>
      </c>
      <c r="S265" s="30">
        <v>0</v>
      </c>
      <c r="T265" s="30">
        <v>104</v>
      </c>
      <c r="U265" s="30">
        <v>10</v>
      </c>
      <c r="V265" s="30">
        <v>0</v>
      </c>
      <c r="W265" s="30">
        <v>0</v>
      </c>
      <c r="X265" s="30">
        <v>0</v>
      </c>
      <c r="Y265" s="30">
        <v>0</v>
      </c>
      <c r="Z265" s="2"/>
      <c r="AA265" s="35">
        <v>51</v>
      </c>
      <c r="AB265" s="16" t="s">
        <v>398</v>
      </c>
      <c r="AC265" s="35">
        <v>247</v>
      </c>
      <c r="AD265" s="16" t="s">
        <v>1392</v>
      </c>
      <c r="AE265" s="35">
        <v>95</v>
      </c>
      <c r="AF265" s="16" t="s">
        <v>1318</v>
      </c>
      <c r="AG265" s="29">
        <v>907</v>
      </c>
      <c r="AH265" s="16" t="s">
        <v>1534</v>
      </c>
      <c r="AI265" s="29">
        <v>615</v>
      </c>
      <c r="AJ265" s="16" t="s">
        <v>1628</v>
      </c>
    </row>
    <row r="266" spans="1:36">
      <c r="A266">
        <v>5305</v>
      </c>
      <c r="B266" s="34" t="str">
        <f>VLOOKUP(A266,УИК!A:C,2,FALSE)</f>
        <v>Швеция</v>
      </c>
      <c r="C266" s="34" t="str">
        <f>VLOOKUP(A266,УИК!A:C,3,FALSE)</f>
        <v>Посольство в Стокгольме</v>
      </c>
      <c r="D266" s="30">
        <f t="shared" si="16"/>
        <v>1216</v>
      </c>
      <c r="E266" s="30">
        <f t="shared" si="17"/>
        <v>1214</v>
      </c>
      <c r="F266" s="37">
        <f t="shared" si="18"/>
        <v>0.37891268533772654</v>
      </c>
      <c r="G266" s="30">
        <v>1234</v>
      </c>
      <c r="H266" s="30">
        <v>2800</v>
      </c>
      <c r="I266" s="30">
        <v>65</v>
      </c>
      <c r="J266" s="30">
        <f t="shared" si="19"/>
        <v>1</v>
      </c>
      <c r="K266" s="30">
        <v>1148</v>
      </c>
      <c r="L266" s="30">
        <v>3</v>
      </c>
      <c r="M266" s="30">
        <v>1584</v>
      </c>
      <c r="N266" s="30">
        <v>68</v>
      </c>
      <c r="O266" s="30">
        <v>1146</v>
      </c>
      <c r="P266" s="30">
        <v>25</v>
      </c>
      <c r="Q266" s="30">
        <v>1189</v>
      </c>
      <c r="R266" s="30">
        <v>5</v>
      </c>
      <c r="S266" s="30">
        <v>1</v>
      </c>
      <c r="T266" s="30">
        <v>38</v>
      </c>
      <c r="U266" s="30">
        <v>4</v>
      </c>
      <c r="V266" s="30">
        <v>0</v>
      </c>
      <c r="W266" s="30">
        <v>0</v>
      </c>
      <c r="X266" s="30">
        <v>0</v>
      </c>
      <c r="Y266" s="30">
        <v>0</v>
      </c>
      <c r="Z266" s="2"/>
      <c r="AA266" s="35">
        <v>56</v>
      </c>
      <c r="AB266" s="16" t="s">
        <v>359</v>
      </c>
      <c r="AC266" s="35">
        <v>152</v>
      </c>
      <c r="AD266" s="16" t="s">
        <v>1393</v>
      </c>
      <c r="AE266" s="35">
        <v>76</v>
      </c>
      <c r="AF266" s="16" t="s">
        <v>1468</v>
      </c>
      <c r="AG266" s="29">
        <v>445</v>
      </c>
      <c r="AH266" s="16" t="s">
        <v>1535</v>
      </c>
      <c r="AI266" s="29">
        <v>460</v>
      </c>
      <c r="AJ266" s="16" t="s">
        <v>1629</v>
      </c>
    </row>
    <row r="267" spans="1:36">
      <c r="A267">
        <v>5306</v>
      </c>
      <c r="B267" s="34" t="str">
        <f>VLOOKUP(A267,УИК!A:C,2,FALSE)</f>
        <v>Швеция</v>
      </c>
      <c r="C267" s="34" t="str">
        <f>VLOOKUP(A267,УИК!A:C,3,FALSE)</f>
        <v>Генеральное консульство в Гетеборге</v>
      </c>
      <c r="D267" s="30">
        <f t="shared" si="16"/>
        <v>333</v>
      </c>
      <c r="E267" s="30">
        <f t="shared" si="17"/>
        <v>333</v>
      </c>
      <c r="F267" s="37">
        <f t="shared" si="18"/>
        <v>0.33933933933933935</v>
      </c>
      <c r="G267" s="30">
        <v>333</v>
      </c>
      <c r="H267" s="30">
        <v>648</v>
      </c>
      <c r="I267" s="30">
        <v>0</v>
      </c>
      <c r="J267" s="30">
        <f t="shared" si="19"/>
        <v>0</v>
      </c>
      <c r="K267" s="30">
        <v>232</v>
      </c>
      <c r="L267" s="30">
        <v>101</v>
      </c>
      <c r="M267" s="30">
        <v>315</v>
      </c>
      <c r="N267" s="30">
        <v>101</v>
      </c>
      <c r="O267" s="30">
        <v>232</v>
      </c>
      <c r="P267" s="30">
        <v>9</v>
      </c>
      <c r="Q267" s="30">
        <v>324</v>
      </c>
      <c r="R267" s="30">
        <v>5</v>
      </c>
      <c r="S267" s="30">
        <v>1</v>
      </c>
      <c r="T267" s="30">
        <v>8</v>
      </c>
      <c r="U267" s="30">
        <v>4</v>
      </c>
      <c r="V267" s="30">
        <v>0</v>
      </c>
      <c r="W267" s="30">
        <v>0</v>
      </c>
      <c r="X267" s="30">
        <v>0</v>
      </c>
      <c r="Y267" s="30">
        <v>0</v>
      </c>
      <c r="Z267" s="2"/>
      <c r="AA267" s="35">
        <v>17</v>
      </c>
      <c r="AB267" s="16" t="s">
        <v>393</v>
      </c>
      <c r="AC267" s="35">
        <v>46</v>
      </c>
      <c r="AD267" s="16" t="s">
        <v>1394</v>
      </c>
      <c r="AE267" s="35">
        <v>29</v>
      </c>
      <c r="AF267" s="16" t="s">
        <v>1469</v>
      </c>
      <c r="AG267" s="29">
        <v>119</v>
      </c>
      <c r="AH267" s="16" t="s">
        <v>1522</v>
      </c>
      <c r="AI267" s="29">
        <v>113</v>
      </c>
      <c r="AJ267" s="16" t="s">
        <v>1630</v>
      </c>
    </row>
    <row r="268" spans="1:36">
      <c r="A268">
        <v>5307</v>
      </c>
      <c r="B268" s="34" t="str">
        <f>VLOOKUP(A268,УИК!A:C,2,FALSE)</f>
        <v>Шри-Ланка</v>
      </c>
      <c r="C268" s="34" t="str">
        <f>VLOOKUP(A268,УИК!A:C,3,FALSE)</f>
        <v>Посольство в Коломбо</v>
      </c>
      <c r="D268" s="30">
        <f t="shared" si="16"/>
        <v>137</v>
      </c>
      <c r="E268" s="30">
        <f t="shared" si="17"/>
        <v>137</v>
      </c>
      <c r="F268" s="37">
        <f t="shared" si="18"/>
        <v>0.43065693430656932</v>
      </c>
      <c r="G268" s="30">
        <v>137</v>
      </c>
      <c r="H268" s="30">
        <v>180</v>
      </c>
      <c r="I268" s="30">
        <v>23</v>
      </c>
      <c r="J268" s="30">
        <f t="shared" si="19"/>
        <v>1</v>
      </c>
      <c r="K268" s="30">
        <v>114</v>
      </c>
      <c r="L268" s="30">
        <v>0</v>
      </c>
      <c r="M268" s="30">
        <v>43</v>
      </c>
      <c r="N268" s="30">
        <v>23</v>
      </c>
      <c r="O268" s="30">
        <v>114</v>
      </c>
      <c r="P268" s="30">
        <v>3</v>
      </c>
      <c r="Q268" s="30">
        <v>134</v>
      </c>
      <c r="R268" s="30">
        <v>5</v>
      </c>
      <c r="S268" s="30">
        <v>0</v>
      </c>
      <c r="T268" s="30">
        <v>41</v>
      </c>
      <c r="U268" s="30">
        <v>5</v>
      </c>
      <c r="V268" s="30">
        <v>0</v>
      </c>
      <c r="W268" s="30">
        <v>0</v>
      </c>
      <c r="X268" s="30">
        <v>0</v>
      </c>
      <c r="Y268" s="30">
        <v>0</v>
      </c>
      <c r="Z268" s="2"/>
      <c r="AA268" s="35">
        <v>6</v>
      </c>
      <c r="AB268" s="16" t="s">
        <v>714</v>
      </c>
      <c r="AC268" s="35">
        <v>25</v>
      </c>
      <c r="AD268" s="16" t="s">
        <v>1395</v>
      </c>
      <c r="AE268" s="35">
        <v>3</v>
      </c>
      <c r="AF268" s="16" t="s">
        <v>729</v>
      </c>
      <c r="AG268" s="29">
        <v>41</v>
      </c>
      <c r="AH268" s="16" t="s">
        <v>1536</v>
      </c>
      <c r="AI268" s="29">
        <v>59</v>
      </c>
      <c r="AJ268" s="16" t="s">
        <v>1631</v>
      </c>
    </row>
    <row r="269" spans="1:36">
      <c r="A269">
        <v>5308</v>
      </c>
      <c r="B269" s="34" t="str">
        <f>VLOOKUP(A269,УИК!A:C,2,FALSE)</f>
        <v>Эквадор</v>
      </c>
      <c r="C269" s="34" t="str">
        <f>VLOOKUP(A269,УИК!A:C,3,FALSE)</f>
        <v>Посольство в Кито</v>
      </c>
      <c r="D269" s="30">
        <f t="shared" si="16"/>
        <v>118</v>
      </c>
      <c r="E269" s="30">
        <f t="shared" si="17"/>
        <v>118</v>
      </c>
      <c r="F269" s="37">
        <f t="shared" si="18"/>
        <v>0.5</v>
      </c>
      <c r="G269" s="30">
        <v>118</v>
      </c>
      <c r="H269" s="30">
        <v>500</v>
      </c>
      <c r="I269" s="30">
        <v>0</v>
      </c>
      <c r="J269" s="30">
        <f t="shared" si="19"/>
        <v>0</v>
      </c>
      <c r="K269" s="30">
        <v>118</v>
      </c>
      <c r="L269" s="30">
        <v>0</v>
      </c>
      <c r="M269" s="30">
        <v>382</v>
      </c>
      <c r="N269" s="30">
        <v>0</v>
      </c>
      <c r="O269" s="30">
        <v>118</v>
      </c>
      <c r="P269" s="30">
        <v>4</v>
      </c>
      <c r="Q269" s="30">
        <v>114</v>
      </c>
      <c r="R269" s="30">
        <v>3</v>
      </c>
      <c r="S269" s="30">
        <v>0</v>
      </c>
      <c r="T269" s="30">
        <v>4</v>
      </c>
      <c r="U269" s="30">
        <v>3</v>
      </c>
      <c r="V269" s="30">
        <v>0</v>
      </c>
      <c r="W269" s="30">
        <v>0</v>
      </c>
      <c r="X269" s="30">
        <v>0</v>
      </c>
      <c r="Y269" s="30">
        <v>0</v>
      </c>
      <c r="Z269" s="2"/>
      <c r="AA269" s="35">
        <v>4</v>
      </c>
      <c r="AB269" s="16" t="s">
        <v>416</v>
      </c>
      <c r="AC269" s="35">
        <v>20</v>
      </c>
      <c r="AD269" s="16" t="s">
        <v>1396</v>
      </c>
      <c r="AE269" s="35">
        <v>3</v>
      </c>
      <c r="AF269" s="16" t="s">
        <v>659</v>
      </c>
      <c r="AG269" s="29">
        <v>28</v>
      </c>
      <c r="AH269" s="16" t="s">
        <v>1537</v>
      </c>
      <c r="AI269" s="29">
        <v>59</v>
      </c>
      <c r="AJ269" s="16" t="s">
        <v>1016</v>
      </c>
    </row>
    <row r="270" spans="1:36">
      <c r="A270">
        <v>5309</v>
      </c>
      <c r="B270" s="34" t="str">
        <f>VLOOKUP(A270,УИК!A:C,2,FALSE)</f>
        <v>Эритрея</v>
      </c>
      <c r="C270" s="34" t="str">
        <f>VLOOKUP(A270,УИК!A:C,3,FALSE)</f>
        <v>Посольство в Асмэре</v>
      </c>
      <c r="D270" s="30">
        <f t="shared" si="16"/>
        <v>21</v>
      </c>
      <c r="E270" s="30">
        <f t="shared" si="17"/>
        <v>21</v>
      </c>
      <c r="F270" s="37">
        <f t="shared" si="18"/>
        <v>0.66666666666666663</v>
      </c>
      <c r="G270" s="30">
        <v>21</v>
      </c>
      <c r="H270" s="30">
        <v>40</v>
      </c>
      <c r="I270" s="30">
        <v>0</v>
      </c>
      <c r="J270" s="30">
        <f t="shared" si="19"/>
        <v>0</v>
      </c>
      <c r="K270" s="30">
        <v>21</v>
      </c>
      <c r="L270" s="30">
        <v>0</v>
      </c>
      <c r="M270" s="30">
        <v>19</v>
      </c>
      <c r="N270" s="30">
        <v>0</v>
      </c>
      <c r="O270" s="30">
        <v>21</v>
      </c>
      <c r="P270" s="30">
        <v>0</v>
      </c>
      <c r="Q270" s="30">
        <v>21</v>
      </c>
      <c r="R270" s="30">
        <v>3</v>
      </c>
      <c r="S270" s="30">
        <v>2</v>
      </c>
      <c r="T270" s="30">
        <v>0</v>
      </c>
      <c r="U270" s="30">
        <v>1</v>
      </c>
      <c r="V270" s="30">
        <v>0</v>
      </c>
      <c r="W270" s="30">
        <v>0</v>
      </c>
      <c r="X270" s="30">
        <v>0</v>
      </c>
      <c r="Y270" s="30">
        <v>0</v>
      </c>
      <c r="Z270" s="2"/>
      <c r="AA270" s="35">
        <v>1</v>
      </c>
      <c r="AB270" s="16" t="s">
        <v>354</v>
      </c>
      <c r="AC270" s="35">
        <v>2</v>
      </c>
      <c r="AD270" s="16" t="s">
        <v>621</v>
      </c>
      <c r="AE270" s="35">
        <v>0</v>
      </c>
      <c r="AF270" s="16" t="s">
        <v>292</v>
      </c>
      <c r="AG270" s="29">
        <v>4</v>
      </c>
      <c r="AH270" s="16" t="s">
        <v>815</v>
      </c>
      <c r="AI270" s="29">
        <v>14</v>
      </c>
      <c r="AJ270" s="16" t="s">
        <v>997</v>
      </c>
    </row>
    <row r="271" spans="1:36">
      <c r="A271">
        <v>5310</v>
      </c>
      <c r="B271" s="34" t="str">
        <f>VLOOKUP(A271,УИК!A:C,2,FALSE)</f>
        <v>Эстония</v>
      </c>
      <c r="C271" s="34" t="str">
        <f>VLOOKUP(A271,УИК!A:C,3,FALSE)</f>
        <v>Посольство в Таллине – 1</v>
      </c>
      <c r="D271" s="30">
        <f t="shared" si="16"/>
        <v>2509</v>
      </c>
      <c r="E271" s="30">
        <f t="shared" si="17"/>
        <v>2503</v>
      </c>
      <c r="F271" s="37">
        <f t="shared" si="18"/>
        <v>0.85137834598481821</v>
      </c>
      <c r="G271" s="30">
        <v>2509</v>
      </c>
      <c r="H271" s="30">
        <v>14000</v>
      </c>
      <c r="I271" s="30">
        <v>0</v>
      </c>
      <c r="J271" s="30">
        <f t="shared" si="19"/>
        <v>0</v>
      </c>
      <c r="K271" s="30">
        <v>2493</v>
      </c>
      <c r="L271" s="30">
        <v>16</v>
      </c>
      <c r="M271" s="30">
        <v>11491</v>
      </c>
      <c r="N271" s="30">
        <v>16</v>
      </c>
      <c r="O271" s="30">
        <v>2487</v>
      </c>
      <c r="P271" s="30">
        <v>23</v>
      </c>
      <c r="Q271" s="30">
        <v>2480</v>
      </c>
      <c r="R271" s="30">
        <v>25</v>
      </c>
      <c r="S271" s="30">
        <v>25</v>
      </c>
      <c r="T271" s="30">
        <v>9</v>
      </c>
      <c r="U271" s="30">
        <v>0</v>
      </c>
      <c r="V271" s="30">
        <v>0</v>
      </c>
      <c r="W271" s="30">
        <v>0</v>
      </c>
      <c r="X271" s="30">
        <v>0</v>
      </c>
      <c r="Y271" s="30">
        <v>0</v>
      </c>
      <c r="Z271" s="2"/>
      <c r="AA271" s="35">
        <v>60</v>
      </c>
      <c r="AB271" s="16" t="s">
        <v>394</v>
      </c>
      <c r="AC271" s="35">
        <v>197</v>
      </c>
      <c r="AD271" s="16" t="s">
        <v>325</v>
      </c>
      <c r="AE271" s="35">
        <v>15</v>
      </c>
      <c r="AF271" s="16" t="s">
        <v>793</v>
      </c>
      <c r="AG271" s="29">
        <v>77</v>
      </c>
      <c r="AH271" s="16" t="s">
        <v>1354</v>
      </c>
      <c r="AI271" s="29">
        <v>2131</v>
      </c>
      <c r="AJ271" s="16" t="s">
        <v>1632</v>
      </c>
    </row>
    <row r="272" spans="1:36">
      <c r="A272">
        <v>5311</v>
      </c>
      <c r="B272" s="34" t="str">
        <f>VLOOKUP(A272,УИК!A:C,2,FALSE)</f>
        <v>Эстония</v>
      </c>
      <c r="C272" s="34" t="str">
        <f>VLOOKUP(A272,УИК!A:C,3,FALSE)</f>
        <v>Посольство в Таллине – 2</v>
      </c>
      <c r="D272" s="30">
        <f t="shared" si="16"/>
        <v>2568</v>
      </c>
      <c r="E272" s="30">
        <f t="shared" si="17"/>
        <v>2567</v>
      </c>
      <c r="F272" s="37">
        <f t="shared" si="18"/>
        <v>0.84417608102843789</v>
      </c>
      <c r="G272" s="30">
        <v>2568</v>
      </c>
      <c r="H272" s="30">
        <v>14000</v>
      </c>
      <c r="I272" s="30">
        <v>0</v>
      </c>
      <c r="J272" s="30">
        <f t="shared" si="19"/>
        <v>0</v>
      </c>
      <c r="K272" s="30">
        <v>2568</v>
      </c>
      <c r="L272" s="30">
        <v>0</v>
      </c>
      <c r="M272" s="30">
        <v>11432</v>
      </c>
      <c r="N272" s="30">
        <v>0</v>
      </c>
      <c r="O272" s="30">
        <v>2567</v>
      </c>
      <c r="P272" s="30">
        <v>16</v>
      </c>
      <c r="Q272" s="30">
        <v>2551</v>
      </c>
      <c r="R272" s="30">
        <v>15</v>
      </c>
      <c r="S272" s="30">
        <v>15</v>
      </c>
      <c r="T272" s="30">
        <v>35</v>
      </c>
      <c r="U272" s="30">
        <v>0</v>
      </c>
      <c r="V272" s="30">
        <v>0</v>
      </c>
      <c r="W272" s="30">
        <v>0</v>
      </c>
      <c r="X272" s="30">
        <v>0</v>
      </c>
      <c r="Y272" s="30">
        <v>0</v>
      </c>
      <c r="Z272" s="2"/>
      <c r="AA272" s="35">
        <v>47</v>
      </c>
      <c r="AB272" s="16" t="s">
        <v>342</v>
      </c>
      <c r="AC272" s="35">
        <v>195</v>
      </c>
      <c r="AD272" s="16" t="s">
        <v>1397</v>
      </c>
      <c r="AE272" s="35">
        <v>30</v>
      </c>
      <c r="AF272" s="16" t="s">
        <v>1470</v>
      </c>
      <c r="AG272" s="29">
        <v>112</v>
      </c>
      <c r="AH272" s="16" t="s">
        <v>290</v>
      </c>
      <c r="AI272" s="29">
        <v>2167</v>
      </c>
      <c r="AJ272" s="16" t="s">
        <v>1633</v>
      </c>
    </row>
    <row r="273" spans="1:36">
      <c r="A273">
        <v>5313</v>
      </c>
      <c r="B273" s="34" t="str">
        <f>VLOOKUP(A273,УИК!A:C,2,FALSE)</f>
        <v>Эстония</v>
      </c>
      <c r="C273" s="34" t="str">
        <f>VLOOKUP(A273,УИК!A:C,3,FALSE)</f>
        <v>Посольство в Таллине – 4</v>
      </c>
      <c r="D273" s="30">
        <f t="shared" si="16"/>
        <v>3621</v>
      </c>
      <c r="E273" s="30">
        <f t="shared" si="17"/>
        <v>3621</v>
      </c>
      <c r="F273" s="37">
        <f t="shared" si="18"/>
        <v>0.86854460093896713</v>
      </c>
      <c r="G273" s="30">
        <v>3621</v>
      </c>
      <c r="H273" s="30">
        <v>13000</v>
      </c>
      <c r="I273" s="30">
        <v>2159</v>
      </c>
      <c r="J273" s="30">
        <f t="shared" si="19"/>
        <v>1</v>
      </c>
      <c r="K273" s="30">
        <v>1399</v>
      </c>
      <c r="L273" s="30">
        <v>63</v>
      </c>
      <c r="M273" s="30">
        <v>9379</v>
      </c>
      <c r="N273" s="30">
        <v>2222</v>
      </c>
      <c r="O273" s="30">
        <v>1399</v>
      </c>
      <c r="P273" s="30">
        <v>13</v>
      </c>
      <c r="Q273" s="30">
        <v>3608</v>
      </c>
      <c r="R273" s="30">
        <v>15</v>
      </c>
      <c r="S273" s="30">
        <v>0</v>
      </c>
      <c r="T273" s="30">
        <v>8</v>
      </c>
      <c r="U273" s="30">
        <v>15</v>
      </c>
      <c r="V273" s="30">
        <v>0</v>
      </c>
      <c r="W273" s="30">
        <v>0</v>
      </c>
      <c r="X273" s="30">
        <v>0</v>
      </c>
      <c r="Y273" s="30">
        <v>0</v>
      </c>
      <c r="Z273" s="2"/>
      <c r="AA273" s="35">
        <v>68</v>
      </c>
      <c r="AB273" s="16" t="s">
        <v>333</v>
      </c>
      <c r="AC273" s="35">
        <v>242</v>
      </c>
      <c r="AD273" s="16" t="s">
        <v>1398</v>
      </c>
      <c r="AE273" s="35">
        <v>20</v>
      </c>
      <c r="AF273" s="16" t="s">
        <v>731</v>
      </c>
      <c r="AG273" s="29">
        <v>133</v>
      </c>
      <c r="AH273" s="16" t="s">
        <v>1433</v>
      </c>
      <c r="AI273" s="29">
        <v>3145</v>
      </c>
      <c r="AJ273" s="16" t="s">
        <v>1634</v>
      </c>
    </row>
    <row r="274" spans="1:36">
      <c r="A274">
        <v>5314</v>
      </c>
      <c r="B274" s="34" t="str">
        <f>VLOOKUP(A274,УИК!A:C,2,FALSE)</f>
        <v>Эстония</v>
      </c>
      <c r="C274" s="34" t="str">
        <f>VLOOKUP(A274,УИК!A:C,3,FALSE)</f>
        <v>г. Тарту</v>
      </c>
      <c r="D274" s="30">
        <f t="shared" si="16"/>
        <v>1493</v>
      </c>
      <c r="E274" s="30">
        <f t="shared" si="17"/>
        <v>1493</v>
      </c>
      <c r="F274" s="37">
        <f t="shared" si="18"/>
        <v>0.82920294708640319</v>
      </c>
      <c r="G274" s="30">
        <v>1493</v>
      </c>
      <c r="H274" s="30">
        <v>13670</v>
      </c>
      <c r="I274" s="30">
        <v>0</v>
      </c>
      <c r="J274" s="30">
        <f t="shared" si="19"/>
        <v>0</v>
      </c>
      <c r="K274" s="30">
        <v>1479</v>
      </c>
      <c r="L274" s="30">
        <v>14</v>
      </c>
      <c r="M274" s="30">
        <v>12177</v>
      </c>
      <c r="N274" s="30">
        <v>14</v>
      </c>
      <c r="O274" s="30">
        <v>1479</v>
      </c>
      <c r="P274" s="30">
        <v>11</v>
      </c>
      <c r="Q274" s="30">
        <v>1482</v>
      </c>
      <c r="R274" s="30">
        <v>15</v>
      </c>
      <c r="S274" s="30">
        <v>1</v>
      </c>
      <c r="T274" s="30">
        <v>11</v>
      </c>
      <c r="U274" s="30">
        <v>14</v>
      </c>
      <c r="V274" s="30">
        <v>0</v>
      </c>
      <c r="W274" s="30">
        <v>0</v>
      </c>
      <c r="X274" s="30">
        <v>0</v>
      </c>
      <c r="Y274" s="30">
        <v>0</v>
      </c>
      <c r="Z274" s="2"/>
      <c r="AA274" s="35">
        <v>25</v>
      </c>
      <c r="AB274" s="16" t="s">
        <v>733</v>
      </c>
      <c r="AC274" s="35">
        <v>123</v>
      </c>
      <c r="AD274" s="16" t="s">
        <v>1384</v>
      </c>
      <c r="AE274" s="35">
        <v>20</v>
      </c>
      <c r="AF274" s="16" t="s">
        <v>1471</v>
      </c>
      <c r="AG274" s="29">
        <v>76</v>
      </c>
      <c r="AH274" s="16" t="s">
        <v>1538</v>
      </c>
      <c r="AI274" s="29">
        <v>1238</v>
      </c>
      <c r="AJ274" s="16" t="s">
        <v>1635</v>
      </c>
    </row>
    <row r="275" spans="1:36">
      <c r="A275">
        <v>5315</v>
      </c>
      <c r="B275" s="34" t="str">
        <f>VLOOKUP(A275,УИК!A:C,2,FALSE)</f>
        <v>Эстония</v>
      </c>
      <c r="C275" s="34" t="str">
        <f>VLOOKUP(A275,УИК!A:C,3,FALSE)</f>
        <v>Генеральное консульство в Нарве – 1</v>
      </c>
      <c r="D275" s="30">
        <f t="shared" si="16"/>
        <v>2989</v>
      </c>
      <c r="E275" s="30">
        <f t="shared" si="17"/>
        <v>2989</v>
      </c>
      <c r="F275" s="37">
        <f t="shared" si="18"/>
        <v>0.82569421211107397</v>
      </c>
      <c r="G275" s="30">
        <v>2989</v>
      </c>
      <c r="H275" s="30">
        <v>13000</v>
      </c>
      <c r="I275" s="30">
        <v>0</v>
      </c>
      <c r="J275" s="30">
        <f t="shared" si="19"/>
        <v>0</v>
      </c>
      <c r="K275" s="30">
        <v>2985</v>
      </c>
      <c r="L275" s="30">
        <v>4</v>
      </c>
      <c r="M275" s="30">
        <v>10011</v>
      </c>
      <c r="N275" s="30">
        <v>4</v>
      </c>
      <c r="O275" s="30">
        <v>2985</v>
      </c>
      <c r="P275" s="30">
        <v>21</v>
      </c>
      <c r="Q275" s="30">
        <v>2968</v>
      </c>
      <c r="R275" s="30">
        <v>15</v>
      </c>
      <c r="S275" s="30">
        <v>15</v>
      </c>
      <c r="T275" s="30">
        <v>14</v>
      </c>
      <c r="U275" s="30">
        <v>0</v>
      </c>
      <c r="V275" s="30">
        <v>0</v>
      </c>
      <c r="W275" s="30">
        <v>0</v>
      </c>
      <c r="X275" s="30">
        <v>0</v>
      </c>
      <c r="Y275" s="30">
        <v>0</v>
      </c>
      <c r="Z275" s="2"/>
      <c r="AA275" s="35">
        <v>127</v>
      </c>
      <c r="AB275" s="16" t="s">
        <v>1333</v>
      </c>
      <c r="AC275" s="35">
        <v>196</v>
      </c>
      <c r="AD275" s="16" t="s">
        <v>860</v>
      </c>
      <c r="AE275" s="35">
        <v>30</v>
      </c>
      <c r="AF275" s="16" t="s">
        <v>400</v>
      </c>
      <c r="AG275" s="29">
        <v>147</v>
      </c>
      <c r="AH275" s="16" t="s">
        <v>715</v>
      </c>
      <c r="AI275" s="29">
        <v>2468</v>
      </c>
      <c r="AJ275" s="16" t="s">
        <v>1636</v>
      </c>
    </row>
    <row r="276" spans="1:36">
      <c r="A276">
        <v>5316</v>
      </c>
      <c r="B276" s="34" t="str">
        <f>VLOOKUP(A276,УИК!A:C,2,FALSE)</f>
        <v>Эстония</v>
      </c>
      <c r="C276" s="34" t="str">
        <f>VLOOKUP(A276,УИК!A:C,3,FALSE)</f>
        <v>Генеральное консульство в Нарве – 2</v>
      </c>
      <c r="D276" s="30">
        <f t="shared" si="16"/>
        <v>2804</v>
      </c>
      <c r="E276" s="30">
        <f t="shared" si="17"/>
        <v>2804</v>
      </c>
      <c r="F276" s="37">
        <f t="shared" si="18"/>
        <v>0.8395149786019972</v>
      </c>
      <c r="G276" s="30">
        <v>2804</v>
      </c>
      <c r="H276" s="30">
        <v>13000</v>
      </c>
      <c r="I276" s="30">
        <v>0</v>
      </c>
      <c r="J276" s="30">
        <f t="shared" si="19"/>
        <v>0</v>
      </c>
      <c r="K276" s="30">
        <v>2801</v>
      </c>
      <c r="L276" s="30">
        <v>3</v>
      </c>
      <c r="M276" s="30">
        <v>10196</v>
      </c>
      <c r="N276" s="30">
        <v>3</v>
      </c>
      <c r="O276" s="30">
        <v>2801</v>
      </c>
      <c r="P276" s="30">
        <v>12</v>
      </c>
      <c r="Q276" s="30">
        <v>2792</v>
      </c>
      <c r="R276" s="30">
        <v>15</v>
      </c>
      <c r="S276" s="30">
        <v>13</v>
      </c>
      <c r="T276" s="30">
        <v>10</v>
      </c>
      <c r="U276" s="30">
        <v>2</v>
      </c>
      <c r="V276" s="30">
        <v>0</v>
      </c>
      <c r="W276" s="30">
        <v>0</v>
      </c>
      <c r="X276" s="30">
        <v>0</v>
      </c>
      <c r="Y276" s="30">
        <v>0</v>
      </c>
      <c r="Z276" s="2"/>
      <c r="AA276" s="35">
        <v>109</v>
      </c>
      <c r="AB276" s="16" t="s">
        <v>1334</v>
      </c>
      <c r="AC276" s="35">
        <v>166</v>
      </c>
      <c r="AD276" s="16" t="s">
        <v>1399</v>
      </c>
      <c r="AE276" s="35">
        <v>40</v>
      </c>
      <c r="AF276" s="16" t="s">
        <v>401</v>
      </c>
      <c r="AG276" s="29">
        <v>123</v>
      </c>
      <c r="AH276" s="16" t="s">
        <v>601</v>
      </c>
      <c r="AI276" s="29">
        <v>2354</v>
      </c>
      <c r="AJ276" s="16" t="s">
        <v>1637</v>
      </c>
    </row>
    <row r="277" spans="1:36">
      <c r="A277">
        <v>5317</v>
      </c>
      <c r="B277" s="34" t="str">
        <f>VLOOKUP(A277,УИК!A:C,2,FALSE)</f>
        <v>Эстония</v>
      </c>
      <c r="C277" s="34" t="str">
        <f>VLOOKUP(A277,УИК!A:C,3,FALSE)</f>
        <v>Генеральное консульство в Нарве – 3</v>
      </c>
      <c r="D277" s="30">
        <f t="shared" si="16"/>
        <v>4351</v>
      </c>
      <c r="E277" s="30">
        <f t="shared" si="17"/>
        <v>4351</v>
      </c>
      <c r="F277" s="37">
        <f t="shared" si="18"/>
        <v>0.85428637094920712</v>
      </c>
      <c r="G277" s="30">
        <v>4351</v>
      </c>
      <c r="H277" s="30">
        <v>13000</v>
      </c>
      <c r="I277" s="30">
        <v>2590</v>
      </c>
      <c r="J277" s="30">
        <f t="shared" si="19"/>
        <v>1</v>
      </c>
      <c r="K277" s="30">
        <v>1761</v>
      </c>
      <c r="L277" s="30">
        <v>0</v>
      </c>
      <c r="M277" s="30">
        <v>8649</v>
      </c>
      <c r="N277" s="30">
        <v>2590</v>
      </c>
      <c r="O277" s="30">
        <v>1761</v>
      </c>
      <c r="P277" s="30">
        <v>22</v>
      </c>
      <c r="Q277" s="30">
        <v>4329</v>
      </c>
      <c r="R277" s="30">
        <v>15</v>
      </c>
      <c r="S277" s="30">
        <v>10</v>
      </c>
      <c r="T277" s="30">
        <v>10</v>
      </c>
      <c r="U277" s="30">
        <v>5</v>
      </c>
      <c r="V277" s="30">
        <v>0</v>
      </c>
      <c r="W277" s="30">
        <v>0</v>
      </c>
      <c r="X277" s="30">
        <v>0</v>
      </c>
      <c r="Y277" s="30">
        <v>0</v>
      </c>
      <c r="Z277" s="2"/>
      <c r="AA277" s="35">
        <v>123</v>
      </c>
      <c r="AB277" s="16" t="s">
        <v>417</v>
      </c>
      <c r="AC277" s="35">
        <v>310</v>
      </c>
      <c r="AD277" s="16" t="s">
        <v>1400</v>
      </c>
      <c r="AE277" s="35">
        <v>43</v>
      </c>
      <c r="AF277" s="16" t="s">
        <v>743</v>
      </c>
      <c r="AG277" s="29">
        <v>136</v>
      </c>
      <c r="AH277" s="16" t="s">
        <v>676</v>
      </c>
      <c r="AI277" s="29">
        <v>3717</v>
      </c>
      <c r="AJ277" s="16" t="s">
        <v>1638</v>
      </c>
    </row>
    <row r="278" spans="1:36">
      <c r="A278">
        <v>5318</v>
      </c>
      <c r="B278" s="34" t="str">
        <f>VLOOKUP(A278,УИК!A:C,2,FALSE)</f>
        <v>Эстония</v>
      </c>
      <c r="C278" s="34" t="str">
        <f>VLOOKUP(A278,УИК!A:C,3,FALSE)</f>
        <v>Генеральное консульство в Нарве – 4</v>
      </c>
      <c r="D278" s="30">
        <f t="shared" si="16"/>
        <v>5068</v>
      </c>
      <c r="E278" s="30">
        <f t="shared" si="17"/>
        <v>5068</v>
      </c>
      <c r="F278" s="37">
        <f t="shared" si="18"/>
        <v>0.88378058405682713</v>
      </c>
      <c r="G278" s="30">
        <v>5068</v>
      </c>
      <c r="H278" s="30">
        <v>12000</v>
      </c>
      <c r="I278" s="30">
        <v>3188</v>
      </c>
      <c r="J278" s="30">
        <f t="shared" si="19"/>
        <v>1</v>
      </c>
      <c r="K278" s="30">
        <v>1880</v>
      </c>
      <c r="L278" s="30">
        <v>0</v>
      </c>
      <c r="M278" s="30">
        <v>6932</v>
      </c>
      <c r="N278" s="30">
        <v>3188</v>
      </c>
      <c r="O278" s="30">
        <v>1880</v>
      </c>
      <c r="P278" s="30">
        <v>31</v>
      </c>
      <c r="Q278" s="30">
        <v>5037</v>
      </c>
      <c r="R278" s="30">
        <v>15</v>
      </c>
      <c r="S278" s="30">
        <v>15</v>
      </c>
      <c r="T278" s="30">
        <v>10</v>
      </c>
      <c r="U278" s="30">
        <v>0</v>
      </c>
      <c r="V278" s="30">
        <v>0</v>
      </c>
      <c r="W278" s="30">
        <v>0</v>
      </c>
      <c r="X278" s="30">
        <v>0</v>
      </c>
      <c r="Y278" s="30">
        <v>0</v>
      </c>
      <c r="Z278" s="2"/>
      <c r="AA278" s="35">
        <v>109</v>
      </c>
      <c r="AB278" s="16" t="s">
        <v>385</v>
      </c>
      <c r="AC278" s="35">
        <v>276</v>
      </c>
      <c r="AD278" s="16" t="s">
        <v>523</v>
      </c>
      <c r="AE278" s="35">
        <v>33</v>
      </c>
      <c r="AF278" s="16" t="s">
        <v>679</v>
      </c>
      <c r="AG278" s="29">
        <v>140</v>
      </c>
      <c r="AH278" s="16" t="s">
        <v>1539</v>
      </c>
      <c r="AI278" s="29">
        <v>4479</v>
      </c>
      <c r="AJ278" s="16" t="s">
        <v>1639</v>
      </c>
    </row>
    <row r="279" spans="1:36">
      <c r="A279">
        <v>5319</v>
      </c>
      <c r="B279" s="34" t="str">
        <f>VLOOKUP(A279,УИК!A:C,2,FALSE)</f>
        <v>Эфиопия</v>
      </c>
      <c r="C279" s="34" t="str">
        <f>VLOOKUP(A279,УИК!A:C,3,FALSE)</f>
        <v>Посольство в Аддис-Абебе</v>
      </c>
      <c r="D279" s="30">
        <f t="shared" si="16"/>
        <v>201</v>
      </c>
      <c r="E279" s="30">
        <f t="shared" si="17"/>
        <v>201</v>
      </c>
      <c r="F279" s="37">
        <f t="shared" si="18"/>
        <v>0.57213930348258701</v>
      </c>
      <c r="G279" s="30">
        <v>201</v>
      </c>
      <c r="H279" s="30">
        <v>300</v>
      </c>
      <c r="I279" s="30">
        <v>0</v>
      </c>
      <c r="J279" s="30">
        <f t="shared" si="19"/>
        <v>0</v>
      </c>
      <c r="K279" s="30">
        <v>201</v>
      </c>
      <c r="L279" s="30">
        <v>0</v>
      </c>
      <c r="M279" s="30">
        <v>99</v>
      </c>
      <c r="N279" s="30">
        <v>0</v>
      </c>
      <c r="O279" s="30">
        <v>201</v>
      </c>
      <c r="P279" s="30">
        <v>2</v>
      </c>
      <c r="Q279" s="30">
        <v>199</v>
      </c>
      <c r="R279" s="30">
        <v>5</v>
      </c>
      <c r="S279" s="30">
        <v>0</v>
      </c>
      <c r="T279" s="30">
        <v>0</v>
      </c>
      <c r="U279" s="30">
        <v>5</v>
      </c>
      <c r="V279" s="30">
        <v>0</v>
      </c>
      <c r="W279" s="30">
        <v>0</v>
      </c>
      <c r="X279" s="30">
        <v>0</v>
      </c>
      <c r="Y279" s="30">
        <v>0</v>
      </c>
      <c r="Z279" s="2"/>
      <c r="AA279" s="35">
        <v>8</v>
      </c>
      <c r="AB279" s="16" t="s">
        <v>1335</v>
      </c>
      <c r="AC279" s="35">
        <v>37</v>
      </c>
      <c r="AD279" s="16" t="s">
        <v>1401</v>
      </c>
      <c r="AE279" s="35">
        <v>3</v>
      </c>
      <c r="AF279" s="16" t="s">
        <v>1472</v>
      </c>
      <c r="AG279" s="29">
        <v>36</v>
      </c>
      <c r="AH279" s="16" t="s">
        <v>1540</v>
      </c>
      <c r="AI279" s="29">
        <v>115</v>
      </c>
      <c r="AJ279" s="16" t="s">
        <v>1640</v>
      </c>
    </row>
    <row r="280" spans="1:36">
      <c r="A280">
        <v>5320</v>
      </c>
      <c r="B280" s="34" t="str">
        <f>VLOOKUP(A280,УИК!A:C,2,FALSE)</f>
        <v>ЮАР</v>
      </c>
      <c r="C280" s="34" t="str">
        <f>VLOOKUP(A280,УИК!A:C,3,FALSE)</f>
        <v>Посольство в Претории</v>
      </c>
      <c r="D280" s="30">
        <f t="shared" si="16"/>
        <v>293</v>
      </c>
      <c r="E280" s="30">
        <f t="shared" si="17"/>
        <v>293</v>
      </c>
      <c r="F280" s="37">
        <f t="shared" si="18"/>
        <v>0.50853242320819114</v>
      </c>
      <c r="G280" s="30">
        <v>1300</v>
      </c>
      <c r="H280" s="30">
        <v>1300</v>
      </c>
      <c r="I280" s="30">
        <v>113</v>
      </c>
      <c r="J280" s="30">
        <f t="shared" si="19"/>
        <v>1</v>
      </c>
      <c r="K280" s="30">
        <v>179</v>
      </c>
      <c r="L280" s="30">
        <v>1</v>
      </c>
      <c r="M280" s="30">
        <v>1007</v>
      </c>
      <c r="N280" s="30">
        <v>114</v>
      </c>
      <c r="O280" s="30">
        <v>179</v>
      </c>
      <c r="P280" s="30">
        <v>8</v>
      </c>
      <c r="Q280" s="30">
        <v>285</v>
      </c>
      <c r="R280" s="30">
        <v>10</v>
      </c>
      <c r="S280" s="30">
        <v>2</v>
      </c>
      <c r="T280" s="30">
        <v>4</v>
      </c>
      <c r="U280" s="30">
        <v>8</v>
      </c>
      <c r="V280" s="30">
        <v>0</v>
      </c>
      <c r="W280" s="30">
        <v>0</v>
      </c>
      <c r="X280" s="30">
        <v>0</v>
      </c>
      <c r="Y280" s="30">
        <v>0</v>
      </c>
      <c r="Z280" s="2"/>
      <c r="AA280" s="35">
        <v>20</v>
      </c>
      <c r="AB280" s="16" t="s">
        <v>1336</v>
      </c>
      <c r="AC280" s="35">
        <v>24</v>
      </c>
      <c r="AD280" s="16" t="s">
        <v>1402</v>
      </c>
      <c r="AE280" s="35">
        <v>13</v>
      </c>
      <c r="AF280" s="16" t="s">
        <v>372</v>
      </c>
      <c r="AG280" s="29">
        <v>79</v>
      </c>
      <c r="AH280" s="16" t="s">
        <v>1527</v>
      </c>
      <c r="AI280" s="29">
        <v>149</v>
      </c>
      <c r="AJ280" s="16" t="s">
        <v>1641</v>
      </c>
    </row>
    <row r="281" spans="1:36">
      <c r="A281">
        <v>5321</v>
      </c>
      <c r="B281" s="34" t="str">
        <f>VLOOKUP(A281,УИК!A:C,2,FALSE)</f>
        <v>ЮАР</v>
      </c>
      <c r="C281" s="34" t="str">
        <f>VLOOKUP(A281,УИК!A:C,3,FALSE)</f>
        <v>Генеральное консульство в Кейптауне</v>
      </c>
      <c r="D281" s="30">
        <f t="shared" si="16"/>
        <v>127</v>
      </c>
      <c r="E281" s="30">
        <f t="shared" si="17"/>
        <v>127</v>
      </c>
      <c r="F281" s="37">
        <f t="shared" si="18"/>
        <v>0.46456692913385828</v>
      </c>
      <c r="G281" s="30">
        <v>127</v>
      </c>
      <c r="H281" s="30">
        <v>400</v>
      </c>
      <c r="I281" s="30">
        <v>0</v>
      </c>
      <c r="J281" s="30">
        <f t="shared" si="19"/>
        <v>0</v>
      </c>
      <c r="K281" s="30">
        <v>118</v>
      </c>
      <c r="L281" s="30">
        <v>9</v>
      </c>
      <c r="M281" s="30">
        <v>273</v>
      </c>
      <c r="N281" s="30">
        <v>9</v>
      </c>
      <c r="O281" s="30">
        <v>118</v>
      </c>
      <c r="P281" s="30">
        <v>2</v>
      </c>
      <c r="Q281" s="30">
        <v>125</v>
      </c>
      <c r="R281" s="30">
        <v>5</v>
      </c>
      <c r="S281" s="30">
        <v>0</v>
      </c>
      <c r="T281" s="30">
        <v>14</v>
      </c>
      <c r="U281" s="30">
        <v>5</v>
      </c>
      <c r="V281" s="30">
        <v>0</v>
      </c>
      <c r="W281" s="30">
        <v>0</v>
      </c>
      <c r="X281" s="30">
        <v>0</v>
      </c>
      <c r="Y281" s="30">
        <v>0</v>
      </c>
      <c r="Z281" s="2"/>
      <c r="AA281" s="35">
        <v>7</v>
      </c>
      <c r="AB281" s="16" t="s">
        <v>473</v>
      </c>
      <c r="AC281" s="35">
        <v>13</v>
      </c>
      <c r="AD281" s="16" t="s">
        <v>1403</v>
      </c>
      <c r="AE281" s="35">
        <v>4</v>
      </c>
      <c r="AF281" s="16" t="s">
        <v>1321</v>
      </c>
      <c r="AG281" s="29">
        <v>42</v>
      </c>
      <c r="AH281" s="16" t="s">
        <v>1541</v>
      </c>
      <c r="AI281" s="29">
        <v>59</v>
      </c>
      <c r="AJ281" s="16" t="s">
        <v>1642</v>
      </c>
    </row>
    <row r="282" spans="1:36">
      <c r="A282">
        <v>5322</v>
      </c>
      <c r="B282" s="34" t="str">
        <f>VLOOKUP(A282,УИК!A:C,2,FALSE)</f>
        <v>Сербия</v>
      </c>
      <c r="C282" s="34" t="str">
        <f>VLOOKUP(A282,УИК!A:C,3,FALSE)</f>
        <v>Посольство в Белграде</v>
      </c>
      <c r="D282" s="30">
        <f t="shared" si="16"/>
        <v>801</v>
      </c>
      <c r="E282" s="30">
        <f t="shared" si="17"/>
        <v>801</v>
      </c>
      <c r="F282" s="37">
        <f t="shared" si="18"/>
        <v>0.68039950062421972</v>
      </c>
      <c r="G282" s="30">
        <v>1338</v>
      </c>
      <c r="H282" s="30">
        <v>1400</v>
      </c>
      <c r="I282" s="30">
        <v>17</v>
      </c>
      <c r="J282" s="30">
        <f t="shared" si="19"/>
        <v>1</v>
      </c>
      <c r="K282" s="30">
        <v>783</v>
      </c>
      <c r="L282" s="30">
        <v>1</v>
      </c>
      <c r="M282" s="30">
        <v>599</v>
      </c>
      <c r="N282" s="30">
        <v>18</v>
      </c>
      <c r="O282" s="30">
        <v>783</v>
      </c>
      <c r="P282" s="30">
        <v>9</v>
      </c>
      <c r="Q282" s="30">
        <v>792</v>
      </c>
      <c r="R282" s="30">
        <v>10</v>
      </c>
      <c r="S282" s="30">
        <v>0</v>
      </c>
      <c r="T282" s="30">
        <v>32</v>
      </c>
      <c r="U282" s="30">
        <v>10</v>
      </c>
      <c r="V282" s="30">
        <v>0</v>
      </c>
      <c r="W282" s="30">
        <v>0</v>
      </c>
      <c r="X282" s="30">
        <v>0</v>
      </c>
      <c r="Y282" s="30">
        <v>0</v>
      </c>
      <c r="Z282" s="2"/>
      <c r="AA282" s="35">
        <v>20</v>
      </c>
      <c r="AB282" s="16" t="s">
        <v>340</v>
      </c>
      <c r="AC282" s="35">
        <v>73</v>
      </c>
      <c r="AD282" s="16" t="s">
        <v>1404</v>
      </c>
      <c r="AE282" s="35">
        <v>11</v>
      </c>
      <c r="AF282" s="16" t="s">
        <v>1458</v>
      </c>
      <c r="AG282" s="29">
        <v>143</v>
      </c>
      <c r="AH282" s="16" t="s">
        <v>1542</v>
      </c>
      <c r="AI282" s="29">
        <v>545</v>
      </c>
      <c r="AJ282" s="16" t="s">
        <v>1643</v>
      </c>
    </row>
    <row r="283" spans="1:36">
      <c r="A283">
        <v>5323</v>
      </c>
      <c r="B283" s="34" t="str">
        <f>VLOOKUP(A283,УИК!A:C,2,FALSE)</f>
        <v>Черногория</v>
      </c>
      <c r="C283" s="34" t="str">
        <f>VLOOKUP(A283,УИК!A:C,3,FALSE)</f>
        <v>Посольство в Подгорице</v>
      </c>
      <c r="D283" s="30">
        <f t="shared" si="16"/>
        <v>431</v>
      </c>
      <c r="E283" s="30">
        <f t="shared" si="17"/>
        <v>431</v>
      </c>
      <c r="F283" s="37">
        <f t="shared" si="18"/>
        <v>0.35266821345707655</v>
      </c>
      <c r="G283" s="30">
        <v>431</v>
      </c>
      <c r="H283" s="30">
        <v>500</v>
      </c>
      <c r="I283" s="30">
        <v>0</v>
      </c>
      <c r="J283" s="30">
        <f t="shared" si="19"/>
        <v>0</v>
      </c>
      <c r="K283" s="30">
        <v>431</v>
      </c>
      <c r="L283" s="30">
        <v>0</v>
      </c>
      <c r="M283" s="30">
        <v>69</v>
      </c>
      <c r="N283" s="30">
        <v>0</v>
      </c>
      <c r="O283" s="30">
        <v>431</v>
      </c>
      <c r="P283" s="30">
        <v>5</v>
      </c>
      <c r="Q283" s="30">
        <v>426</v>
      </c>
      <c r="R283" s="30">
        <v>5</v>
      </c>
      <c r="S283" s="30">
        <v>0</v>
      </c>
      <c r="T283" s="30">
        <v>41</v>
      </c>
      <c r="U283" s="30">
        <v>5</v>
      </c>
      <c r="V283" s="30">
        <v>0</v>
      </c>
      <c r="W283" s="30">
        <v>0</v>
      </c>
      <c r="X283" s="30">
        <v>0</v>
      </c>
      <c r="Y283" s="30">
        <v>0</v>
      </c>
      <c r="Z283" s="2"/>
      <c r="AA283" s="35">
        <v>13</v>
      </c>
      <c r="AB283" s="16" t="s">
        <v>898</v>
      </c>
      <c r="AC283" s="35">
        <v>48</v>
      </c>
      <c r="AD283" s="16" t="s">
        <v>1405</v>
      </c>
      <c r="AE283" s="35">
        <v>9</v>
      </c>
      <c r="AF283" s="16" t="s">
        <v>1473</v>
      </c>
      <c r="AG283" s="29">
        <v>204</v>
      </c>
      <c r="AH283" s="16" t="s">
        <v>1543</v>
      </c>
      <c r="AI283" s="29">
        <v>152</v>
      </c>
      <c r="AJ283" s="16" t="s">
        <v>1644</v>
      </c>
    </row>
    <row r="284" spans="1:36">
      <c r="A284">
        <v>5324</v>
      </c>
      <c r="B284" s="34" t="str">
        <f>VLOOKUP(A284,УИК!A:C,2,FALSE)</f>
        <v>Ямайка</v>
      </c>
      <c r="C284" s="34" t="str">
        <f>VLOOKUP(A284,УИК!A:C,3,FALSE)</f>
        <v>Посольство в Кингстоне</v>
      </c>
      <c r="D284" s="30">
        <f t="shared" si="16"/>
        <v>33</v>
      </c>
      <c r="E284" s="30">
        <f t="shared" si="17"/>
        <v>33</v>
      </c>
      <c r="F284" s="37">
        <f t="shared" si="18"/>
        <v>0.33333333333333331</v>
      </c>
      <c r="G284" s="30">
        <v>52</v>
      </c>
      <c r="H284" s="30">
        <v>60</v>
      </c>
      <c r="I284" s="30">
        <v>0</v>
      </c>
      <c r="J284" s="30">
        <f t="shared" si="19"/>
        <v>0</v>
      </c>
      <c r="K284" s="30">
        <v>33</v>
      </c>
      <c r="L284" s="30">
        <v>0</v>
      </c>
      <c r="M284" s="30">
        <v>27</v>
      </c>
      <c r="N284" s="30">
        <v>0</v>
      </c>
      <c r="O284" s="30">
        <v>33</v>
      </c>
      <c r="P284" s="30">
        <v>0</v>
      </c>
      <c r="Q284" s="30">
        <v>33</v>
      </c>
      <c r="R284" s="30">
        <v>3</v>
      </c>
      <c r="S284" s="30">
        <v>0</v>
      </c>
      <c r="T284" s="30">
        <v>0</v>
      </c>
      <c r="U284" s="30">
        <v>3</v>
      </c>
      <c r="V284" s="30">
        <v>0</v>
      </c>
      <c r="W284" s="30">
        <v>0</v>
      </c>
      <c r="X284" s="30">
        <v>0</v>
      </c>
      <c r="Y284" s="30">
        <v>0</v>
      </c>
      <c r="Z284" s="2"/>
      <c r="AA284" s="35">
        <v>1</v>
      </c>
      <c r="AB284" s="16" t="s">
        <v>329</v>
      </c>
      <c r="AC284" s="35">
        <v>8</v>
      </c>
      <c r="AD284" s="16" t="s">
        <v>1406</v>
      </c>
      <c r="AE284" s="35">
        <v>4</v>
      </c>
      <c r="AF284" s="16" t="s">
        <v>1474</v>
      </c>
      <c r="AG284" s="29">
        <v>9</v>
      </c>
      <c r="AH284" s="16" t="s">
        <v>1544</v>
      </c>
      <c r="AI284" s="29">
        <v>11</v>
      </c>
      <c r="AJ284" s="16" t="s">
        <v>1645</v>
      </c>
    </row>
    <row r="285" spans="1:36">
      <c r="A285">
        <v>5325</v>
      </c>
      <c r="B285" s="34" t="str">
        <f>VLOOKUP(A285,УИК!A:C,2,FALSE)</f>
        <v>Япония</v>
      </c>
      <c r="C285" s="34" t="str">
        <f>VLOOKUP(A285,УИК!A:C,3,FALSE)</f>
        <v>Посольство в Токио</v>
      </c>
      <c r="D285" s="30">
        <f t="shared" si="16"/>
        <v>689</v>
      </c>
      <c r="E285" s="30">
        <f t="shared" si="17"/>
        <v>689</v>
      </c>
      <c r="F285" s="37">
        <f t="shared" si="18"/>
        <v>0.41509433962264153</v>
      </c>
      <c r="G285" s="30">
        <v>702</v>
      </c>
      <c r="H285" s="30">
        <v>1200</v>
      </c>
      <c r="I285" s="30">
        <v>0</v>
      </c>
      <c r="J285" s="30">
        <f t="shared" si="19"/>
        <v>0</v>
      </c>
      <c r="K285" s="30">
        <v>665</v>
      </c>
      <c r="L285" s="30">
        <v>24</v>
      </c>
      <c r="M285" s="30">
        <v>511</v>
      </c>
      <c r="N285" s="30">
        <v>24</v>
      </c>
      <c r="O285" s="30">
        <v>665</v>
      </c>
      <c r="P285" s="30">
        <v>20</v>
      </c>
      <c r="Q285" s="30">
        <v>669</v>
      </c>
      <c r="R285" s="30">
        <v>5</v>
      </c>
      <c r="S285" s="30">
        <v>0</v>
      </c>
      <c r="T285" s="30">
        <v>19</v>
      </c>
      <c r="U285" s="30">
        <v>5</v>
      </c>
      <c r="V285" s="30">
        <v>0</v>
      </c>
      <c r="W285" s="30">
        <v>0</v>
      </c>
      <c r="X285" s="30">
        <v>0</v>
      </c>
      <c r="Y285" s="30">
        <v>0</v>
      </c>
      <c r="Z285" s="2"/>
      <c r="AA285" s="35">
        <v>28</v>
      </c>
      <c r="AB285" s="16" t="s">
        <v>1337</v>
      </c>
      <c r="AC285" s="35">
        <v>92</v>
      </c>
      <c r="AD285" s="16" t="s">
        <v>1407</v>
      </c>
      <c r="AE285" s="35">
        <v>25</v>
      </c>
      <c r="AF285" s="16" t="s">
        <v>1475</v>
      </c>
      <c r="AG285" s="29">
        <v>238</v>
      </c>
      <c r="AH285" s="16" t="s">
        <v>1545</v>
      </c>
      <c r="AI285" s="29">
        <v>286</v>
      </c>
      <c r="AJ285" s="16" t="s">
        <v>1573</v>
      </c>
    </row>
    <row r="286" spans="1:36">
      <c r="A286">
        <v>5326</v>
      </c>
      <c r="B286" s="34" t="str">
        <f>VLOOKUP(A286,УИК!A:C,2,FALSE)</f>
        <v>Япония</v>
      </c>
      <c r="C286" s="34" t="str">
        <f>VLOOKUP(A286,УИК!A:C,3,FALSE)</f>
        <v>Генеральное консульство в Ниигате</v>
      </c>
      <c r="D286" s="30">
        <f t="shared" si="16"/>
        <v>187</v>
      </c>
      <c r="E286" s="30">
        <f t="shared" si="17"/>
        <v>186</v>
      </c>
      <c r="F286" s="37">
        <f t="shared" si="18"/>
        <v>0.24193548387096775</v>
      </c>
      <c r="G286" s="30">
        <v>187</v>
      </c>
      <c r="H286" s="30">
        <v>300</v>
      </c>
      <c r="I286" s="30">
        <v>0</v>
      </c>
      <c r="J286" s="30">
        <f t="shared" si="19"/>
        <v>0</v>
      </c>
      <c r="K286" s="30">
        <v>96</v>
      </c>
      <c r="L286" s="30">
        <v>91</v>
      </c>
      <c r="M286" s="30">
        <v>113</v>
      </c>
      <c r="N286" s="30">
        <v>90</v>
      </c>
      <c r="O286" s="30">
        <v>96</v>
      </c>
      <c r="P286" s="30">
        <v>7</v>
      </c>
      <c r="Q286" s="30">
        <v>179</v>
      </c>
      <c r="R286" s="30">
        <v>5</v>
      </c>
      <c r="S286" s="30">
        <v>0</v>
      </c>
      <c r="T286" s="30">
        <v>1</v>
      </c>
      <c r="U286" s="30">
        <v>5</v>
      </c>
      <c r="V286" s="30">
        <v>0</v>
      </c>
      <c r="W286" s="30">
        <v>0</v>
      </c>
      <c r="X286" s="30">
        <v>0</v>
      </c>
      <c r="Y286" s="30">
        <v>0</v>
      </c>
      <c r="Z286" s="2"/>
      <c r="AA286" s="35">
        <v>12</v>
      </c>
      <c r="AB286" s="16" t="s">
        <v>631</v>
      </c>
      <c r="AC286" s="35">
        <v>29</v>
      </c>
      <c r="AD286" s="16" t="s">
        <v>1408</v>
      </c>
      <c r="AE286" s="35">
        <v>13</v>
      </c>
      <c r="AF286" s="16" t="s">
        <v>1476</v>
      </c>
      <c r="AG286" s="29">
        <v>80</v>
      </c>
      <c r="AH286" s="16" t="s">
        <v>1546</v>
      </c>
      <c r="AI286" s="29">
        <v>45</v>
      </c>
      <c r="AJ286" s="16" t="s">
        <v>1646</v>
      </c>
    </row>
    <row r="287" spans="1:36">
      <c r="A287">
        <v>5327</v>
      </c>
      <c r="B287" s="34" t="str">
        <f>VLOOKUP(A287,УИК!A:C,2,FALSE)</f>
        <v>Япония</v>
      </c>
      <c r="C287" s="34" t="str">
        <f>VLOOKUP(A287,УИК!A:C,3,FALSE)</f>
        <v>Генеральное консульство в Осаке</v>
      </c>
      <c r="D287" s="30">
        <f t="shared" si="16"/>
        <v>264</v>
      </c>
      <c r="E287" s="30">
        <f t="shared" si="17"/>
        <v>264</v>
      </c>
      <c r="F287" s="37">
        <f t="shared" si="18"/>
        <v>0.32954545454545453</v>
      </c>
      <c r="G287" s="30">
        <v>264</v>
      </c>
      <c r="H287" s="30">
        <v>1500</v>
      </c>
      <c r="I287" s="30">
        <v>102</v>
      </c>
      <c r="J287" s="30">
        <f t="shared" si="19"/>
        <v>1</v>
      </c>
      <c r="K287" s="30">
        <v>120</v>
      </c>
      <c r="L287" s="30">
        <v>42</v>
      </c>
      <c r="M287" s="30">
        <v>1236</v>
      </c>
      <c r="N287" s="30">
        <v>144</v>
      </c>
      <c r="O287" s="30">
        <v>120</v>
      </c>
      <c r="P287" s="30">
        <v>0</v>
      </c>
      <c r="Q287" s="30">
        <v>264</v>
      </c>
      <c r="R287" s="30">
        <v>12</v>
      </c>
      <c r="S287" s="30">
        <v>0</v>
      </c>
      <c r="T287" s="30">
        <v>7</v>
      </c>
      <c r="U287" s="30">
        <v>12</v>
      </c>
      <c r="V287" s="30">
        <v>0</v>
      </c>
      <c r="W287" s="30">
        <v>0</v>
      </c>
      <c r="X287" s="30">
        <v>0</v>
      </c>
      <c r="Y287" s="30">
        <v>0</v>
      </c>
      <c r="Z287" s="2"/>
      <c r="AA287" s="35">
        <v>18</v>
      </c>
      <c r="AB287" s="16" t="s">
        <v>1338</v>
      </c>
      <c r="AC287" s="35">
        <v>37</v>
      </c>
      <c r="AD287" s="16" t="s">
        <v>517</v>
      </c>
      <c r="AE287" s="35">
        <v>14</v>
      </c>
      <c r="AF287" s="16" t="s">
        <v>1477</v>
      </c>
      <c r="AG287" s="29">
        <v>108</v>
      </c>
      <c r="AH287" s="16" t="s">
        <v>1547</v>
      </c>
      <c r="AI287" s="29">
        <v>87</v>
      </c>
      <c r="AJ287" s="16" t="s">
        <v>1647</v>
      </c>
    </row>
    <row r="288" spans="1:36">
      <c r="A288">
        <v>5328</v>
      </c>
      <c r="B288" s="34" t="str">
        <f>VLOOKUP(A288,УИК!A:C,2,FALSE)</f>
        <v>Япония</v>
      </c>
      <c r="C288" s="34" t="str">
        <f>VLOOKUP(A288,УИК!A:C,3,FALSE)</f>
        <v>Генеральное консульство в Саппоро</v>
      </c>
      <c r="D288" s="30">
        <f t="shared" si="16"/>
        <v>111</v>
      </c>
      <c r="E288" s="30">
        <f t="shared" si="17"/>
        <v>111</v>
      </c>
      <c r="F288" s="37">
        <f t="shared" si="18"/>
        <v>0.31531531531531531</v>
      </c>
      <c r="G288" s="30">
        <v>111</v>
      </c>
      <c r="H288" s="30">
        <v>250</v>
      </c>
      <c r="I288" s="30">
        <v>0</v>
      </c>
      <c r="J288" s="30">
        <f t="shared" si="19"/>
        <v>0</v>
      </c>
      <c r="K288" s="30">
        <v>98</v>
      </c>
      <c r="L288" s="30">
        <v>13</v>
      </c>
      <c r="M288" s="30">
        <v>139</v>
      </c>
      <c r="N288" s="30">
        <v>13</v>
      </c>
      <c r="O288" s="30">
        <v>98</v>
      </c>
      <c r="P288" s="30">
        <v>1</v>
      </c>
      <c r="Q288" s="30">
        <v>110</v>
      </c>
      <c r="R288" s="30">
        <v>5</v>
      </c>
      <c r="S288" s="30">
        <v>0</v>
      </c>
      <c r="T288" s="30">
        <v>7</v>
      </c>
      <c r="U288" s="30">
        <v>5</v>
      </c>
      <c r="V288" s="30">
        <v>0</v>
      </c>
      <c r="W288" s="30">
        <v>0</v>
      </c>
      <c r="X288" s="30">
        <v>0</v>
      </c>
      <c r="Y288" s="30">
        <v>0</v>
      </c>
      <c r="Z288" s="2"/>
      <c r="AA288" s="35">
        <v>4</v>
      </c>
      <c r="AB288" s="16" t="s">
        <v>724</v>
      </c>
      <c r="AC288" s="35">
        <v>8</v>
      </c>
      <c r="AD288" s="16" t="s">
        <v>1409</v>
      </c>
      <c r="AE288" s="35">
        <v>11</v>
      </c>
      <c r="AF288" s="16" t="s">
        <v>544</v>
      </c>
      <c r="AG288" s="29">
        <v>52</v>
      </c>
      <c r="AH288" s="16" t="s">
        <v>1548</v>
      </c>
      <c r="AI288" s="29">
        <v>35</v>
      </c>
      <c r="AJ288" s="16" t="s">
        <v>1648</v>
      </c>
    </row>
    <row r="289" spans="1:36">
      <c r="A289">
        <v>5329</v>
      </c>
      <c r="B289" s="34" t="str">
        <f>VLOOKUP(A289,УИК!A:C,2,FALSE)</f>
        <v>Канада</v>
      </c>
      <c r="C289" s="34" t="str">
        <f>VLOOKUP(A289,УИК!A:C,3,FALSE)</f>
        <v>Генеральное консульство в Торонто</v>
      </c>
      <c r="D289" s="30">
        <f t="shared" si="16"/>
        <v>1815</v>
      </c>
      <c r="E289" s="30">
        <f t="shared" si="17"/>
        <v>1811</v>
      </c>
      <c r="F289" s="37">
        <f t="shared" si="18"/>
        <v>0.3511871893981226</v>
      </c>
      <c r="G289" s="30">
        <v>1815</v>
      </c>
      <c r="H289" s="30">
        <v>10000</v>
      </c>
      <c r="I289" s="30">
        <v>301</v>
      </c>
      <c r="J289" s="30">
        <f t="shared" si="19"/>
        <v>1</v>
      </c>
      <c r="K289" s="30">
        <v>1499</v>
      </c>
      <c r="L289" s="30">
        <v>15</v>
      </c>
      <c r="M289" s="30">
        <v>8185</v>
      </c>
      <c r="N289" s="30">
        <v>316</v>
      </c>
      <c r="O289" s="30">
        <v>1495</v>
      </c>
      <c r="P289" s="30">
        <v>29</v>
      </c>
      <c r="Q289" s="30">
        <v>1782</v>
      </c>
      <c r="R289" s="30">
        <v>5</v>
      </c>
      <c r="S289" s="30">
        <v>0</v>
      </c>
      <c r="T289" s="30">
        <v>21</v>
      </c>
      <c r="U289" s="30">
        <v>5</v>
      </c>
      <c r="V289" s="30">
        <v>0</v>
      </c>
      <c r="W289" s="30">
        <v>0</v>
      </c>
      <c r="X289" s="30">
        <v>0</v>
      </c>
      <c r="Y289" s="30">
        <v>0</v>
      </c>
      <c r="Z289" s="2"/>
      <c r="AA289" s="35">
        <v>53</v>
      </c>
      <c r="AB289" s="16" t="s">
        <v>1339</v>
      </c>
      <c r="AC289" s="35">
        <v>177</v>
      </c>
      <c r="AD289" s="16" t="s">
        <v>1410</v>
      </c>
      <c r="AE289" s="35">
        <v>68</v>
      </c>
      <c r="AF289" s="16" t="s">
        <v>337</v>
      </c>
      <c r="AG289" s="29">
        <v>848</v>
      </c>
      <c r="AH289" s="16" t="s">
        <v>1549</v>
      </c>
      <c r="AI289" s="29">
        <v>636</v>
      </c>
      <c r="AJ289" s="16" t="s">
        <v>1649</v>
      </c>
    </row>
    <row r="290" spans="1:36">
      <c r="A290">
        <v>5330</v>
      </c>
      <c r="B290" s="34" t="str">
        <f>VLOOKUP(A290,УИК!A:C,2,FALSE)</f>
        <v>Финляндия</v>
      </c>
      <c r="C290" s="34" t="str">
        <f>VLOOKUP(A290,УИК!A:C,3,FALSE)</f>
        <v>г. Лаппеенранта (канцелярия посольства)</v>
      </c>
      <c r="D290" s="30">
        <f t="shared" si="16"/>
        <v>496</v>
      </c>
      <c r="E290" s="30">
        <f t="shared" si="17"/>
        <v>496</v>
      </c>
      <c r="F290" s="37">
        <f t="shared" si="18"/>
        <v>0.42338709677419356</v>
      </c>
      <c r="G290" s="30">
        <v>496</v>
      </c>
      <c r="H290" s="30">
        <v>650</v>
      </c>
      <c r="I290" s="30">
        <v>0</v>
      </c>
      <c r="J290" s="30">
        <f t="shared" si="19"/>
        <v>0</v>
      </c>
      <c r="K290" s="30">
        <v>489</v>
      </c>
      <c r="L290" s="30">
        <v>7</v>
      </c>
      <c r="M290" s="30">
        <v>154</v>
      </c>
      <c r="N290" s="30">
        <v>7</v>
      </c>
      <c r="O290" s="30">
        <v>489</v>
      </c>
      <c r="P290" s="30">
        <v>6</v>
      </c>
      <c r="Q290" s="30">
        <v>490</v>
      </c>
      <c r="R290" s="30">
        <v>10</v>
      </c>
      <c r="S290" s="30">
        <v>1</v>
      </c>
      <c r="T290" s="30">
        <v>75</v>
      </c>
      <c r="U290" s="30">
        <v>9</v>
      </c>
      <c r="V290" s="30">
        <v>0</v>
      </c>
      <c r="W290" s="30">
        <v>0</v>
      </c>
      <c r="X290" s="30">
        <v>0</v>
      </c>
      <c r="Y290" s="30">
        <v>0</v>
      </c>
      <c r="Z290" s="2"/>
      <c r="AA290" s="35">
        <v>24</v>
      </c>
      <c r="AB290" s="16" t="s">
        <v>597</v>
      </c>
      <c r="AC290" s="35">
        <v>43</v>
      </c>
      <c r="AD290" s="16" t="s">
        <v>1411</v>
      </c>
      <c r="AE290" s="35">
        <v>26</v>
      </c>
      <c r="AF290" s="16" t="s">
        <v>1478</v>
      </c>
      <c r="AG290" s="29">
        <v>187</v>
      </c>
      <c r="AH290" s="16" t="s">
        <v>1550</v>
      </c>
      <c r="AI290" s="29">
        <v>210</v>
      </c>
      <c r="AJ290" s="16" t="s">
        <v>1650</v>
      </c>
    </row>
    <row r="291" spans="1:36">
      <c r="A291">
        <v>5335</v>
      </c>
      <c r="B291" s="34" t="str">
        <f>VLOOKUP(A291,УИК!A:C,2,FALSE)</f>
        <v>Таджикистан</v>
      </c>
      <c r="C291" s="34" t="str">
        <f>VLOOKUP(A291,УИК!A:C,3,FALSE)</f>
        <v>г. Нурек (Минобороны России)</v>
      </c>
      <c r="D291" s="30">
        <f t="shared" si="16"/>
        <v>481</v>
      </c>
      <c r="E291" s="30">
        <f t="shared" si="17"/>
        <v>481</v>
      </c>
      <c r="F291" s="37">
        <f t="shared" si="18"/>
        <v>0.91891891891891897</v>
      </c>
      <c r="G291" s="30">
        <v>488</v>
      </c>
      <c r="H291" s="30">
        <v>1000</v>
      </c>
      <c r="I291" s="30">
        <v>0</v>
      </c>
      <c r="J291" s="30">
        <f t="shared" si="19"/>
        <v>0</v>
      </c>
      <c r="K291" s="30">
        <v>480</v>
      </c>
      <c r="L291" s="30">
        <v>1</v>
      </c>
      <c r="M291" s="30">
        <v>519</v>
      </c>
      <c r="N291" s="30">
        <v>1</v>
      </c>
      <c r="O291" s="30">
        <v>480</v>
      </c>
      <c r="P291" s="30">
        <v>10</v>
      </c>
      <c r="Q291" s="30">
        <v>471</v>
      </c>
      <c r="R291" s="30">
        <v>15</v>
      </c>
      <c r="S291" s="30">
        <v>7</v>
      </c>
      <c r="T291" s="30">
        <v>4</v>
      </c>
      <c r="U291" s="30">
        <v>8</v>
      </c>
      <c r="V291" s="30">
        <v>0</v>
      </c>
      <c r="W291" s="30">
        <v>0</v>
      </c>
      <c r="X291" s="30">
        <v>0</v>
      </c>
      <c r="Y291" s="30">
        <v>0</v>
      </c>
      <c r="Z291" s="2"/>
      <c r="AA291" s="35">
        <v>10</v>
      </c>
      <c r="AB291" s="16" t="s">
        <v>442</v>
      </c>
      <c r="AC291" s="35">
        <v>13</v>
      </c>
      <c r="AD291" s="16" t="s">
        <v>439</v>
      </c>
      <c r="AE291" s="35">
        <v>0</v>
      </c>
      <c r="AF291" s="16" t="s">
        <v>292</v>
      </c>
      <c r="AG291" s="29">
        <v>6</v>
      </c>
      <c r="AH291" s="16" t="s">
        <v>710</v>
      </c>
      <c r="AI291" s="29">
        <v>442</v>
      </c>
      <c r="AJ291" s="16" t="s">
        <v>1651</v>
      </c>
    </row>
    <row r="292" spans="1:36">
      <c r="A292">
        <v>5336</v>
      </c>
      <c r="B292" s="34" t="str">
        <f>VLOOKUP(A292,УИК!A:C,2,FALSE)</f>
        <v>Таджикистан</v>
      </c>
      <c r="C292" s="34" t="str">
        <f>VLOOKUP(A292,УИК!A:C,3,FALSE)</f>
        <v>г. Курган-Тюбе (Минобороны России)</v>
      </c>
      <c r="D292" s="30">
        <f t="shared" si="16"/>
        <v>1071</v>
      </c>
      <c r="E292" s="30">
        <f t="shared" si="17"/>
        <v>1071</v>
      </c>
      <c r="F292" s="37">
        <f t="shared" si="18"/>
        <v>0.96918767507002801</v>
      </c>
      <c r="G292" s="30">
        <v>1071</v>
      </c>
      <c r="H292" s="30">
        <v>1500</v>
      </c>
      <c r="I292" s="30">
        <v>0</v>
      </c>
      <c r="J292" s="30">
        <f t="shared" si="19"/>
        <v>0</v>
      </c>
      <c r="K292" s="30">
        <v>1071</v>
      </c>
      <c r="L292" s="30">
        <v>0</v>
      </c>
      <c r="M292" s="30">
        <v>429</v>
      </c>
      <c r="N292" s="30">
        <v>0</v>
      </c>
      <c r="O292" s="30">
        <v>1071</v>
      </c>
      <c r="P292" s="30">
        <v>11</v>
      </c>
      <c r="Q292" s="30">
        <v>1060</v>
      </c>
      <c r="R292" s="30">
        <v>15</v>
      </c>
      <c r="S292" s="30">
        <v>0</v>
      </c>
      <c r="T292" s="30">
        <v>0</v>
      </c>
      <c r="U292" s="30">
        <v>15</v>
      </c>
      <c r="V292" s="30">
        <v>0</v>
      </c>
      <c r="W292" s="30">
        <v>0</v>
      </c>
      <c r="X292" s="30">
        <v>0</v>
      </c>
      <c r="Y292" s="30">
        <v>0</v>
      </c>
      <c r="Z292" s="2"/>
      <c r="AA292" s="35">
        <v>6</v>
      </c>
      <c r="AB292" s="16" t="s">
        <v>331</v>
      </c>
      <c r="AC292" s="35">
        <v>10</v>
      </c>
      <c r="AD292" s="16" t="s">
        <v>450</v>
      </c>
      <c r="AE292" s="35">
        <v>2</v>
      </c>
      <c r="AF292" s="16" t="s">
        <v>668</v>
      </c>
      <c r="AG292" s="29">
        <v>4</v>
      </c>
      <c r="AH292" s="16" t="s">
        <v>1551</v>
      </c>
      <c r="AI292" s="29">
        <v>1038</v>
      </c>
      <c r="AJ292" s="16" t="s">
        <v>1652</v>
      </c>
    </row>
    <row r="293" spans="1:36">
      <c r="A293">
        <v>5338</v>
      </c>
      <c r="B293" s="34" t="str">
        <f>VLOOKUP(A293,УИК!A:C,2,FALSE)</f>
        <v>Таджикистан</v>
      </c>
      <c r="C293" s="34" t="str">
        <f>VLOOKUP(A293,УИК!A:C,3,FALSE)</f>
        <v>г. Куляб (Минобороны России)</v>
      </c>
      <c r="D293" s="30">
        <f t="shared" si="16"/>
        <v>955</v>
      </c>
      <c r="E293" s="30">
        <f t="shared" si="17"/>
        <v>955</v>
      </c>
      <c r="F293" s="37">
        <f t="shared" si="18"/>
        <v>0.98534031413612566</v>
      </c>
      <c r="G293" s="30">
        <v>957</v>
      </c>
      <c r="H293" s="30">
        <v>1500</v>
      </c>
      <c r="I293" s="30">
        <v>0</v>
      </c>
      <c r="J293" s="30">
        <f t="shared" si="19"/>
        <v>0</v>
      </c>
      <c r="K293" s="30">
        <v>955</v>
      </c>
      <c r="L293" s="30">
        <v>0</v>
      </c>
      <c r="M293" s="30">
        <v>545</v>
      </c>
      <c r="N293" s="30">
        <v>0</v>
      </c>
      <c r="O293" s="30">
        <v>955</v>
      </c>
      <c r="P293" s="30">
        <v>3</v>
      </c>
      <c r="Q293" s="30">
        <v>952</v>
      </c>
      <c r="R293" s="30">
        <v>15</v>
      </c>
      <c r="S293" s="30">
        <v>2</v>
      </c>
      <c r="T293" s="30">
        <v>1</v>
      </c>
      <c r="U293" s="30">
        <v>13</v>
      </c>
      <c r="V293" s="30">
        <v>0</v>
      </c>
      <c r="W293" s="30">
        <v>0</v>
      </c>
      <c r="X293" s="30">
        <v>0</v>
      </c>
      <c r="Y293" s="30">
        <v>0</v>
      </c>
      <c r="Z293" s="2"/>
      <c r="AA293" s="35">
        <v>2</v>
      </c>
      <c r="AB293" s="16" t="s">
        <v>771</v>
      </c>
      <c r="AC293" s="35">
        <v>7</v>
      </c>
      <c r="AD293" s="16" t="s">
        <v>1412</v>
      </c>
      <c r="AE293" s="35">
        <v>0</v>
      </c>
      <c r="AF293" s="16" t="s">
        <v>292</v>
      </c>
      <c r="AG293" s="29">
        <v>2</v>
      </c>
      <c r="AH293" s="16" t="s">
        <v>771</v>
      </c>
      <c r="AI293" s="29">
        <v>941</v>
      </c>
      <c r="AJ293" s="16" t="s">
        <v>1653</v>
      </c>
    </row>
    <row r="294" spans="1:36">
      <c r="A294">
        <v>5339</v>
      </c>
      <c r="B294" s="34" t="str">
        <f>VLOOKUP(A294,УИК!A:C,2,FALSE)</f>
        <v>Таджикистан</v>
      </c>
      <c r="C294" s="34" t="str">
        <f>VLOOKUP(A294,УИК!A:C,3,FALSE)</f>
        <v>Посольство в Душанбе</v>
      </c>
      <c r="D294" s="30">
        <f t="shared" si="16"/>
        <v>2284</v>
      </c>
      <c r="E294" s="30">
        <f t="shared" si="17"/>
        <v>2281</v>
      </c>
      <c r="F294" s="37">
        <f t="shared" si="18"/>
        <v>0.85181937746602365</v>
      </c>
      <c r="G294" s="30">
        <v>2284</v>
      </c>
      <c r="H294" s="30">
        <v>2800</v>
      </c>
      <c r="I294" s="30">
        <v>0</v>
      </c>
      <c r="J294" s="30">
        <f t="shared" si="19"/>
        <v>0</v>
      </c>
      <c r="K294" s="30">
        <v>2284</v>
      </c>
      <c r="L294" s="30">
        <v>0</v>
      </c>
      <c r="M294" s="30">
        <v>516</v>
      </c>
      <c r="N294" s="30">
        <v>0</v>
      </c>
      <c r="O294" s="30">
        <v>2281</v>
      </c>
      <c r="P294" s="30">
        <v>30</v>
      </c>
      <c r="Q294" s="30">
        <v>2251</v>
      </c>
      <c r="R294" s="30">
        <v>10</v>
      </c>
      <c r="S294" s="30">
        <v>0</v>
      </c>
      <c r="T294" s="30">
        <v>19</v>
      </c>
      <c r="U294" s="30">
        <v>10</v>
      </c>
      <c r="V294" s="30">
        <v>0</v>
      </c>
      <c r="W294" s="30">
        <v>0</v>
      </c>
      <c r="X294" s="30">
        <v>0</v>
      </c>
      <c r="Y294" s="30">
        <v>0</v>
      </c>
      <c r="Z294" s="2"/>
      <c r="AA294" s="35">
        <v>41</v>
      </c>
      <c r="AB294" s="16" t="s">
        <v>298</v>
      </c>
      <c r="AC294" s="35">
        <v>186</v>
      </c>
      <c r="AD294" s="16" t="s">
        <v>576</v>
      </c>
      <c r="AE294" s="35">
        <v>18</v>
      </c>
      <c r="AF294" s="16" t="s">
        <v>1479</v>
      </c>
      <c r="AG294" s="29">
        <v>63</v>
      </c>
      <c r="AH294" s="16" t="s">
        <v>1539</v>
      </c>
      <c r="AI294" s="29">
        <v>1943</v>
      </c>
      <c r="AJ294" s="16" t="s">
        <v>1654</v>
      </c>
    </row>
    <row r="295" spans="1:36">
      <c r="A295">
        <v>5341</v>
      </c>
      <c r="B295" s="34" t="str">
        <f>VLOOKUP(A295,УИК!A:C,2,FALSE)</f>
        <v>Казахстан</v>
      </c>
      <c r="C295" s="34" t="str">
        <f>VLOOKUP(A295,УИК!A:C,3,FALSE)</f>
        <v>г. Талды-Курган</v>
      </c>
      <c r="D295" s="30">
        <f t="shared" si="16"/>
        <v>687</v>
      </c>
      <c r="E295" s="30">
        <f t="shared" si="17"/>
        <v>687</v>
      </c>
      <c r="F295" s="37">
        <f t="shared" si="18"/>
        <v>0.85880640465793301</v>
      </c>
      <c r="G295" s="30">
        <v>687</v>
      </c>
      <c r="H295" s="30">
        <v>6000</v>
      </c>
      <c r="I295" s="30">
        <v>0</v>
      </c>
      <c r="J295" s="30">
        <f t="shared" si="19"/>
        <v>0</v>
      </c>
      <c r="K295" s="30">
        <v>668</v>
      </c>
      <c r="L295" s="30">
        <v>19</v>
      </c>
      <c r="M295" s="30">
        <v>5313</v>
      </c>
      <c r="N295" s="30">
        <v>19</v>
      </c>
      <c r="O295" s="30">
        <v>668</v>
      </c>
      <c r="P295" s="30">
        <v>0</v>
      </c>
      <c r="Q295" s="30">
        <v>687</v>
      </c>
      <c r="R295" s="30">
        <v>10</v>
      </c>
      <c r="S295" s="30">
        <v>0</v>
      </c>
      <c r="T295" s="30">
        <v>2</v>
      </c>
      <c r="U295" s="30">
        <v>10</v>
      </c>
      <c r="V295" s="30">
        <v>0</v>
      </c>
      <c r="W295" s="30">
        <v>0</v>
      </c>
      <c r="X295" s="30">
        <v>0</v>
      </c>
      <c r="Y295" s="30">
        <v>0</v>
      </c>
      <c r="Z295" s="2"/>
      <c r="AA295" s="35">
        <v>23</v>
      </c>
      <c r="AB295" s="16" t="s">
        <v>418</v>
      </c>
      <c r="AC295" s="35">
        <v>42</v>
      </c>
      <c r="AD295" s="16" t="s">
        <v>1413</v>
      </c>
      <c r="AE295" s="35">
        <v>6</v>
      </c>
      <c r="AF295" s="16" t="s">
        <v>1480</v>
      </c>
      <c r="AG295" s="29">
        <v>26</v>
      </c>
      <c r="AH295" s="16" t="s">
        <v>692</v>
      </c>
      <c r="AI295" s="29">
        <v>590</v>
      </c>
      <c r="AJ295" s="16" t="s">
        <v>1655</v>
      </c>
    </row>
    <row r="296" spans="1:36">
      <c r="A296">
        <v>5342</v>
      </c>
      <c r="B296" s="34" t="str">
        <f>VLOOKUP(A296,УИК!A:C,2,FALSE)</f>
        <v>ФРГ</v>
      </c>
      <c r="C296" s="34" t="str">
        <f>VLOOKUP(A296,УИК!A:C,3,FALSE)</f>
        <v>Генеральное консульство в Мюнхене – 1</v>
      </c>
      <c r="D296" s="30">
        <f t="shared" si="16"/>
        <v>1825</v>
      </c>
      <c r="E296" s="30">
        <f t="shared" si="17"/>
        <v>1818</v>
      </c>
      <c r="F296" s="37">
        <f t="shared" si="18"/>
        <v>0.4196919691969197</v>
      </c>
      <c r="G296" s="30">
        <v>1825</v>
      </c>
      <c r="H296" s="30">
        <v>18000</v>
      </c>
      <c r="I296" s="30">
        <v>815</v>
      </c>
      <c r="J296" s="30">
        <f t="shared" si="19"/>
        <v>1</v>
      </c>
      <c r="K296" s="30">
        <v>1009</v>
      </c>
      <c r="L296" s="30">
        <v>1</v>
      </c>
      <c r="M296" s="30">
        <v>16175</v>
      </c>
      <c r="N296" s="30">
        <v>816</v>
      </c>
      <c r="O296" s="30">
        <v>1002</v>
      </c>
      <c r="P296" s="30">
        <v>18</v>
      </c>
      <c r="Q296" s="30">
        <v>1800</v>
      </c>
      <c r="R296" s="30">
        <v>65</v>
      </c>
      <c r="S296" s="30">
        <v>0</v>
      </c>
      <c r="T296" s="30">
        <v>91</v>
      </c>
      <c r="U296" s="30">
        <v>65</v>
      </c>
      <c r="V296" s="30">
        <v>0</v>
      </c>
      <c r="W296" s="30">
        <v>0</v>
      </c>
      <c r="X296" s="30">
        <v>0</v>
      </c>
      <c r="Y296" s="30">
        <v>0</v>
      </c>
      <c r="Z296" s="2"/>
      <c r="AA296" s="35">
        <v>35</v>
      </c>
      <c r="AB296" s="16" t="s">
        <v>824</v>
      </c>
      <c r="AC296" s="35">
        <v>167</v>
      </c>
      <c r="AD296" s="16" t="s">
        <v>1414</v>
      </c>
      <c r="AE296" s="35">
        <v>85</v>
      </c>
      <c r="AF296" s="16" t="s">
        <v>1481</v>
      </c>
      <c r="AG296" s="29">
        <v>750</v>
      </c>
      <c r="AH296" s="16" t="s">
        <v>1552</v>
      </c>
      <c r="AI296" s="29">
        <v>763</v>
      </c>
      <c r="AJ296" s="16" t="s">
        <v>1656</v>
      </c>
    </row>
    <row r="297" spans="1:36">
      <c r="A297">
        <v>5343</v>
      </c>
      <c r="B297" s="34" t="str">
        <f>VLOOKUP(A297,УИК!A:C,2,FALSE)</f>
        <v>ФРГ</v>
      </c>
      <c r="C297" s="34" t="str">
        <f>VLOOKUP(A297,УИК!A:C,3,FALSE)</f>
        <v>Генеральное консульство в Мюнхене – 2</v>
      </c>
      <c r="D297" s="30">
        <f t="shared" si="16"/>
        <v>1538</v>
      </c>
      <c r="E297" s="30">
        <f t="shared" si="17"/>
        <v>1534</v>
      </c>
      <c r="F297" s="37">
        <f t="shared" si="18"/>
        <v>0.40352020860495436</v>
      </c>
      <c r="G297" s="30">
        <v>1544</v>
      </c>
      <c r="H297" s="30">
        <v>17000</v>
      </c>
      <c r="I297" s="30">
        <v>0</v>
      </c>
      <c r="J297" s="30">
        <f t="shared" si="19"/>
        <v>0</v>
      </c>
      <c r="K297" s="30">
        <v>1484</v>
      </c>
      <c r="L297" s="30">
        <v>54</v>
      </c>
      <c r="M297" s="30">
        <v>15462</v>
      </c>
      <c r="N297" s="30">
        <v>54</v>
      </c>
      <c r="O297" s="30">
        <v>1480</v>
      </c>
      <c r="P297" s="30">
        <v>22</v>
      </c>
      <c r="Q297" s="30">
        <v>1512</v>
      </c>
      <c r="R297" s="30">
        <v>65</v>
      </c>
      <c r="S297" s="30">
        <v>2</v>
      </c>
      <c r="T297" s="30">
        <v>33</v>
      </c>
      <c r="U297" s="30">
        <v>63</v>
      </c>
      <c r="V297" s="30">
        <v>0</v>
      </c>
      <c r="W297" s="30">
        <v>0</v>
      </c>
      <c r="X297" s="30">
        <v>0</v>
      </c>
      <c r="Y297" s="30">
        <v>0</v>
      </c>
      <c r="Z297" s="2"/>
      <c r="AA297" s="35">
        <v>26</v>
      </c>
      <c r="AB297" s="16" t="s">
        <v>1340</v>
      </c>
      <c r="AC297" s="35">
        <v>152</v>
      </c>
      <c r="AD297" s="16" t="s">
        <v>544</v>
      </c>
      <c r="AE297" s="35">
        <v>76</v>
      </c>
      <c r="AF297" s="16" t="s">
        <v>436</v>
      </c>
      <c r="AG297" s="29">
        <v>639</v>
      </c>
      <c r="AH297" s="16" t="s">
        <v>1553</v>
      </c>
      <c r="AI297" s="29">
        <v>619</v>
      </c>
      <c r="AJ297" s="16" t="s">
        <v>1657</v>
      </c>
    </row>
    <row r="298" spans="1:36">
      <c r="A298">
        <v>5344</v>
      </c>
      <c r="B298" s="34" t="str">
        <f>VLOOKUP(A298,УИК!A:C,2,FALSE)</f>
        <v>Южная Осетия</v>
      </c>
      <c r="C298" s="34" t="str">
        <f>VLOOKUP(A298,УИК!A:C,3,FALSE)</f>
        <v>Посольство в Цхинвале – 2</v>
      </c>
      <c r="D298" s="30">
        <f t="shared" si="16"/>
        <v>1775</v>
      </c>
      <c r="E298" s="30">
        <f t="shared" si="17"/>
        <v>1772</v>
      </c>
      <c r="F298" s="37">
        <f t="shared" si="18"/>
        <v>0.93735891647855529</v>
      </c>
      <c r="G298" s="30">
        <v>2961</v>
      </c>
      <c r="H298" s="30">
        <v>6000</v>
      </c>
      <c r="I298" s="30">
        <v>0</v>
      </c>
      <c r="J298" s="30">
        <f t="shared" si="19"/>
        <v>0</v>
      </c>
      <c r="K298" s="30">
        <v>1744</v>
      </c>
      <c r="L298" s="30">
        <v>31</v>
      </c>
      <c r="M298" s="30">
        <v>4225</v>
      </c>
      <c r="N298" s="30">
        <v>31</v>
      </c>
      <c r="O298" s="30">
        <v>1741</v>
      </c>
      <c r="P298" s="30">
        <v>28</v>
      </c>
      <c r="Q298" s="30">
        <v>1744</v>
      </c>
      <c r="R298" s="30">
        <v>5</v>
      </c>
      <c r="S298" s="30">
        <v>0</v>
      </c>
      <c r="T298" s="30">
        <v>0</v>
      </c>
      <c r="U298" s="30">
        <v>5</v>
      </c>
      <c r="V298" s="30">
        <v>0</v>
      </c>
      <c r="W298" s="30">
        <v>0</v>
      </c>
      <c r="X298" s="30">
        <v>0</v>
      </c>
      <c r="Y298" s="30">
        <v>0</v>
      </c>
      <c r="Z298" s="2"/>
      <c r="AA298" s="35">
        <v>8</v>
      </c>
      <c r="AB298" s="16" t="s">
        <v>1341</v>
      </c>
      <c r="AC298" s="35">
        <v>42</v>
      </c>
      <c r="AD298" s="16" t="s">
        <v>1327</v>
      </c>
      <c r="AE298" s="35">
        <v>7</v>
      </c>
      <c r="AF298" s="16" t="s">
        <v>479</v>
      </c>
      <c r="AG298" s="29">
        <v>26</v>
      </c>
      <c r="AH298" s="16" t="s">
        <v>399</v>
      </c>
      <c r="AI298" s="29">
        <v>1661</v>
      </c>
      <c r="AJ298" s="16" t="s">
        <v>1658</v>
      </c>
    </row>
    <row r="299" spans="1:36">
      <c r="A299">
        <v>5345</v>
      </c>
      <c r="B299" s="34" t="str">
        <f>VLOOKUP(A299,УИК!A:C,2,FALSE)</f>
        <v>ФРГ</v>
      </c>
      <c r="C299" s="34" t="str">
        <f>VLOOKUP(A299,УИК!A:C,3,FALSE)</f>
        <v>Генеральное консульство во Франкфурте-на-Майне – 1</v>
      </c>
      <c r="D299" s="30">
        <f t="shared" si="16"/>
        <v>1623</v>
      </c>
      <c r="E299" s="30">
        <f t="shared" si="17"/>
        <v>1619</v>
      </c>
      <c r="F299" s="37">
        <f t="shared" si="18"/>
        <v>0.42433600988264358</v>
      </c>
      <c r="G299" s="30">
        <v>1623</v>
      </c>
      <c r="H299" s="30">
        <v>1623</v>
      </c>
      <c r="I299" s="30">
        <v>0</v>
      </c>
      <c r="J299" s="30">
        <f t="shared" si="19"/>
        <v>0</v>
      </c>
      <c r="K299" s="30">
        <v>1623</v>
      </c>
      <c r="L299" s="30">
        <v>0</v>
      </c>
      <c r="M299" s="30">
        <v>0</v>
      </c>
      <c r="N299" s="30">
        <v>0</v>
      </c>
      <c r="O299" s="30">
        <v>1619</v>
      </c>
      <c r="P299" s="30">
        <v>27</v>
      </c>
      <c r="Q299" s="30">
        <v>1592</v>
      </c>
      <c r="R299" s="30">
        <v>65</v>
      </c>
      <c r="S299" s="30">
        <v>0</v>
      </c>
      <c r="T299" s="30">
        <v>34</v>
      </c>
      <c r="U299" s="30">
        <v>65</v>
      </c>
      <c r="V299" s="30">
        <v>0</v>
      </c>
      <c r="W299" s="30">
        <v>0</v>
      </c>
      <c r="X299" s="30">
        <v>0</v>
      </c>
      <c r="Y299" s="30">
        <v>0</v>
      </c>
      <c r="Z299" s="2"/>
      <c r="AA299" s="35">
        <v>39</v>
      </c>
      <c r="AB299" s="16" t="s">
        <v>346</v>
      </c>
      <c r="AC299" s="35">
        <v>170</v>
      </c>
      <c r="AD299" s="16" t="s">
        <v>1415</v>
      </c>
      <c r="AE299" s="35">
        <v>66</v>
      </c>
      <c r="AF299" s="16" t="s">
        <v>1482</v>
      </c>
      <c r="AG299" s="29">
        <v>630</v>
      </c>
      <c r="AH299" s="16" t="s">
        <v>1554</v>
      </c>
      <c r="AI299" s="29">
        <v>687</v>
      </c>
      <c r="AJ299" s="16" t="s">
        <v>1659</v>
      </c>
    </row>
    <row r="300" spans="1:36">
      <c r="A300">
        <v>5346</v>
      </c>
      <c r="B300" s="34" t="str">
        <f>VLOOKUP(A300,УИК!A:C,2,FALSE)</f>
        <v>ФРГ</v>
      </c>
      <c r="C300" s="34" t="str">
        <f>VLOOKUP(A300,УИК!A:C,3,FALSE)</f>
        <v>Генеральное консульство в Бонне – 2</v>
      </c>
      <c r="D300" s="30">
        <f t="shared" si="16"/>
        <v>1938</v>
      </c>
      <c r="E300" s="30">
        <f t="shared" si="17"/>
        <v>1934</v>
      </c>
      <c r="F300" s="37">
        <f t="shared" si="18"/>
        <v>0.56463288521199584</v>
      </c>
      <c r="G300" s="30">
        <v>1938</v>
      </c>
      <c r="H300" s="30">
        <v>1938</v>
      </c>
      <c r="I300" s="30">
        <v>0</v>
      </c>
      <c r="J300" s="30">
        <f t="shared" si="19"/>
        <v>0</v>
      </c>
      <c r="K300" s="30">
        <v>1938</v>
      </c>
      <c r="L300" s="30">
        <v>0</v>
      </c>
      <c r="M300" s="30">
        <v>0</v>
      </c>
      <c r="N300" s="30">
        <v>0</v>
      </c>
      <c r="O300" s="30">
        <v>1934</v>
      </c>
      <c r="P300" s="30">
        <v>33</v>
      </c>
      <c r="Q300" s="30">
        <v>1901</v>
      </c>
      <c r="R300" s="30">
        <v>75</v>
      </c>
      <c r="S300" s="30">
        <v>4</v>
      </c>
      <c r="T300" s="30">
        <v>34</v>
      </c>
      <c r="U300" s="30">
        <v>71</v>
      </c>
      <c r="V300" s="30">
        <v>0</v>
      </c>
      <c r="W300" s="30">
        <v>0</v>
      </c>
      <c r="X300" s="30">
        <v>0</v>
      </c>
      <c r="Y300" s="30">
        <v>0</v>
      </c>
      <c r="Z300" s="2"/>
      <c r="AA300" s="35">
        <v>42</v>
      </c>
      <c r="AB300" s="16" t="s">
        <v>1342</v>
      </c>
      <c r="AC300" s="35">
        <v>173</v>
      </c>
      <c r="AD300" s="16" t="s">
        <v>1416</v>
      </c>
      <c r="AE300" s="35">
        <v>62</v>
      </c>
      <c r="AF300" s="16" t="s">
        <v>1483</v>
      </c>
      <c r="AG300" s="29">
        <v>532</v>
      </c>
      <c r="AH300" s="16" t="s">
        <v>1555</v>
      </c>
      <c r="AI300" s="29">
        <v>1092</v>
      </c>
      <c r="AJ300" s="16" t="s">
        <v>1660</v>
      </c>
    </row>
    <row r="301" spans="1:36">
      <c r="A301">
        <v>5347</v>
      </c>
      <c r="B301" s="34" t="str">
        <f>VLOOKUP(A301,УИК!A:C,2,FALSE)</f>
        <v>ФРГ</v>
      </c>
      <c r="C301" s="34" t="str">
        <f>VLOOKUP(A301,УИК!A:C,3,FALSE)</f>
        <v>Генеральное консульство во Франкфурте-на-Майне – 2</v>
      </c>
      <c r="D301" s="30">
        <f t="shared" si="16"/>
        <v>1054</v>
      </c>
      <c r="E301" s="30">
        <f t="shared" si="17"/>
        <v>1053</v>
      </c>
      <c r="F301" s="37">
        <f t="shared" si="18"/>
        <v>0.44729344729344728</v>
      </c>
      <c r="G301" s="30">
        <v>1054</v>
      </c>
      <c r="H301" s="30">
        <v>1054</v>
      </c>
      <c r="I301" s="30">
        <v>493</v>
      </c>
      <c r="J301" s="30">
        <f t="shared" si="19"/>
        <v>1</v>
      </c>
      <c r="K301" s="30">
        <v>561</v>
      </c>
      <c r="L301" s="30">
        <v>0</v>
      </c>
      <c r="M301" s="30">
        <v>0</v>
      </c>
      <c r="N301" s="30">
        <v>493</v>
      </c>
      <c r="O301" s="30">
        <v>560</v>
      </c>
      <c r="P301" s="30">
        <v>17</v>
      </c>
      <c r="Q301" s="30">
        <v>1036</v>
      </c>
      <c r="R301" s="30">
        <v>65</v>
      </c>
      <c r="S301" s="30">
        <v>0</v>
      </c>
      <c r="T301" s="30">
        <v>42</v>
      </c>
      <c r="U301" s="30">
        <v>65</v>
      </c>
      <c r="V301" s="30">
        <v>0</v>
      </c>
      <c r="W301" s="30">
        <v>0</v>
      </c>
      <c r="X301" s="30">
        <v>0</v>
      </c>
      <c r="Y301" s="30">
        <v>0</v>
      </c>
      <c r="Z301" s="2"/>
      <c r="AA301" s="35">
        <v>23</v>
      </c>
      <c r="AB301" s="16" t="s">
        <v>678</v>
      </c>
      <c r="AC301" s="35">
        <v>96</v>
      </c>
      <c r="AD301" s="16" t="s">
        <v>783</v>
      </c>
      <c r="AE301" s="35">
        <v>38</v>
      </c>
      <c r="AF301" s="16" t="s">
        <v>1484</v>
      </c>
      <c r="AG301" s="29">
        <v>408</v>
      </c>
      <c r="AH301" s="16" t="s">
        <v>1556</v>
      </c>
      <c r="AI301" s="29">
        <v>471</v>
      </c>
      <c r="AJ301" s="16" t="s">
        <v>1661</v>
      </c>
    </row>
    <row r="302" spans="1:36">
      <c r="A302">
        <v>5356</v>
      </c>
      <c r="B302" s="34" t="str">
        <f>VLOOKUP(A302,УИК!A:C,2,FALSE)</f>
        <v>Новая Зеландия</v>
      </c>
      <c r="C302" s="34" t="str">
        <f>VLOOKUP(A302,УИК!A:C,3,FALSE)</f>
        <v>г. Крайстчерч</v>
      </c>
      <c r="D302" s="30">
        <f t="shared" si="16"/>
        <v>113</v>
      </c>
      <c r="E302" s="30">
        <f t="shared" si="17"/>
        <v>113</v>
      </c>
      <c r="F302" s="37">
        <f t="shared" si="18"/>
        <v>0.34513274336283184</v>
      </c>
      <c r="G302" s="30">
        <v>113</v>
      </c>
      <c r="H302" s="30">
        <v>400</v>
      </c>
      <c r="I302" s="30">
        <v>0</v>
      </c>
      <c r="J302" s="30">
        <f t="shared" si="19"/>
        <v>0</v>
      </c>
      <c r="K302" s="30">
        <v>113</v>
      </c>
      <c r="L302" s="30">
        <v>0</v>
      </c>
      <c r="M302" s="30">
        <v>287</v>
      </c>
      <c r="N302" s="30">
        <v>0</v>
      </c>
      <c r="O302" s="30">
        <v>113</v>
      </c>
      <c r="P302" s="30">
        <v>1</v>
      </c>
      <c r="Q302" s="30">
        <v>112</v>
      </c>
      <c r="R302" s="30">
        <v>5</v>
      </c>
      <c r="S302" s="30">
        <v>0</v>
      </c>
      <c r="T302" s="30">
        <v>0</v>
      </c>
      <c r="U302" s="30">
        <v>5</v>
      </c>
      <c r="V302" s="30">
        <v>0</v>
      </c>
      <c r="W302" s="30">
        <v>0</v>
      </c>
      <c r="X302" s="30">
        <v>0</v>
      </c>
      <c r="Y302" s="30">
        <v>0</v>
      </c>
      <c r="Z302" s="2"/>
      <c r="AA302" s="35">
        <v>7</v>
      </c>
      <c r="AB302" s="16" t="s">
        <v>1343</v>
      </c>
      <c r="AC302" s="35">
        <v>18</v>
      </c>
      <c r="AD302" s="16" t="s">
        <v>1417</v>
      </c>
      <c r="AE302" s="35">
        <v>10</v>
      </c>
      <c r="AF302" s="16" t="s">
        <v>1485</v>
      </c>
      <c r="AG302" s="29">
        <v>38</v>
      </c>
      <c r="AH302" s="16" t="s">
        <v>1557</v>
      </c>
      <c r="AI302" s="29">
        <v>39</v>
      </c>
      <c r="AJ302" s="16" t="s">
        <v>1662</v>
      </c>
    </row>
    <row r="303" spans="1:36">
      <c r="A303">
        <v>5358</v>
      </c>
      <c r="B303" s="34" t="str">
        <f>VLOOKUP(A303,УИК!A:C,2,FALSE)</f>
        <v>Киргизия</v>
      </c>
      <c r="C303" s="34" t="str">
        <f>VLOOKUP(A303,УИК!A:C,3,FALSE)</f>
        <v>г. Каракол (Минобороны России)</v>
      </c>
      <c r="D303" s="30">
        <f t="shared" si="16"/>
        <v>459</v>
      </c>
      <c r="E303" s="30">
        <f t="shared" si="17"/>
        <v>457</v>
      </c>
      <c r="F303" s="37">
        <f t="shared" si="18"/>
        <v>0.8665207877461707</v>
      </c>
      <c r="G303" s="30">
        <v>462</v>
      </c>
      <c r="H303" s="30">
        <v>1298</v>
      </c>
      <c r="I303" s="30">
        <v>0</v>
      </c>
      <c r="J303" s="30">
        <f t="shared" si="19"/>
        <v>0</v>
      </c>
      <c r="K303" s="30">
        <v>459</v>
      </c>
      <c r="L303" s="30">
        <v>0</v>
      </c>
      <c r="M303" s="30">
        <v>839</v>
      </c>
      <c r="N303" s="30">
        <v>0</v>
      </c>
      <c r="O303" s="30">
        <v>457</v>
      </c>
      <c r="P303" s="30">
        <v>3</v>
      </c>
      <c r="Q303" s="30">
        <v>454</v>
      </c>
      <c r="R303" s="30">
        <v>20</v>
      </c>
      <c r="S303" s="30">
        <v>0</v>
      </c>
      <c r="T303" s="30">
        <v>1</v>
      </c>
      <c r="U303" s="30">
        <v>20</v>
      </c>
      <c r="V303" s="30">
        <v>0</v>
      </c>
      <c r="W303" s="30">
        <v>0</v>
      </c>
      <c r="X303" s="30">
        <v>0</v>
      </c>
      <c r="Y303" s="30">
        <v>0</v>
      </c>
      <c r="Z303" s="2"/>
      <c r="AA303" s="35">
        <v>19</v>
      </c>
      <c r="AB303" s="16" t="s">
        <v>389</v>
      </c>
      <c r="AC303" s="35">
        <v>32</v>
      </c>
      <c r="AD303" s="16" t="s">
        <v>1418</v>
      </c>
      <c r="AE303" s="35">
        <v>1</v>
      </c>
      <c r="AF303" s="16" t="s">
        <v>1486</v>
      </c>
      <c r="AG303" s="29">
        <v>6</v>
      </c>
      <c r="AH303" s="16" t="s">
        <v>1558</v>
      </c>
      <c r="AI303" s="29">
        <v>396</v>
      </c>
      <c r="AJ303" s="16" t="s">
        <v>1663</v>
      </c>
    </row>
    <row r="304" spans="1:36">
      <c r="A304">
        <v>5359</v>
      </c>
      <c r="B304" s="34" t="str">
        <f>VLOOKUP(A304,УИК!A:C,2,FALSE)</f>
        <v>Австралия</v>
      </c>
      <c r="C304" s="34" t="str">
        <f>VLOOKUP(A304,УИК!A:C,3,FALSE)</f>
        <v>штат Квинсленд, г. Голд Кост</v>
      </c>
      <c r="D304" s="30">
        <f t="shared" si="16"/>
        <v>226</v>
      </c>
      <c r="E304" s="30">
        <f t="shared" si="17"/>
        <v>226</v>
      </c>
      <c r="F304" s="37">
        <f t="shared" si="18"/>
        <v>0.32300884955752213</v>
      </c>
      <c r="G304" s="30">
        <v>226</v>
      </c>
      <c r="H304" s="30">
        <v>300</v>
      </c>
      <c r="I304" s="30">
        <v>0</v>
      </c>
      <c r="J304" s="30">
        <f t="shared" si="19"/>
        <v>0</v>
      </c>
      <c r="K304" s="30">
        <v>226</v>
      </c>
      <c r="L304" s="30">
        <v>0</v>
      </c>
      <c r="M304" s="30">
        <v>74</v>
      </c>
      <c r="N304" s="30">
        <v>0</v>
      </c>
      <c r="O304" s="30">
        <v>226</v>
      </c>
      <c r="P304" s="30">
        <v>9</v>
      </c>
      <c r="Q304" s="30">
        <v>217</v>
      </c>
      <c r="R304" s="30">
        <v>10</v>
      </c>
      <c r="S304" s="30">
        <v>0</v>
      </c>
      <c r="T304" s="30">
        <v>0</v>
      </c>
      <c r="U304" s="30">
        <v>10</v>
      </c>
      <c r="V304" s="30">
        <v>0</v>
      </c>
      <c r="W304" s="30">
        <v>0</v>
      </c>
      <c r="X304" s="30">
        <v>0</v>
      </c>
      <c r="Y304" s="30">
        <v>0</v>
      </c>
      <c r="Z304" s="2"/>
      <c r="AA304" s="35">
        <v>8</v>
      </c>
      <c r="AB304" s="16" t="s">
        <v>414</v>
      </c>
      <c r="AC304" s="35">
        <v>28</v>
      </c>
      <c r="AD304" s="16" t="s">
        <v>1419</v>
      </c>
      <c r="AE304" s="35">
        <v>15</v>
      </c>
      <c r="AF304" s="16" t="s">
        <v>1487</v>
      </c>
      <c r="AG304" s="29">
        <v>93</v>
      </c>
      <c r="AH304" s="16" t="s">
        <v>1559</v>
      </c>
      <c r="AI304" s="29">
        <v>73</v>
      </c>
      <c r="AJ304" s="16" t="s">
        <v>796</v>
      </c>
    </row>
    <row r="305" spans="1:36">
      <c r="A305">
        <v>5364</v>
      </c>
      <c r="B305" s="34" t="str">
        <f>VLOOKUP(A305,УИК!A:C,2,FALSE)</f>
        <v>США</v>
      </c>
      <c r="C305" s="34" t="str">
        <f>VLOOKUP(A305,УИК!A:C,3,FALSE)</f>
        <v>Генеральное консульство в Хьюстоне</v>
      </c>
      <c r="D305" s="30">
        <f t="shared" si="16"/>
        <v>654</v>
      </c>
      <c r="E305" s="30">
        <f t="shared" si="17"/>
        <v>654</v>
      </c>
      <c r="F305" s="37">
        <f t="shared" si="18"/>
        <v>0.30733944954128439</v>
      </c>
      <c r="G305" s="30">
        <v>654</v>
      </c>
      <c r="H305" s="30">
        <v>2600</v>
      </c>
      <c r="I305" s="30">
        <v>0</v>
      </c>
      <c r="J305" s="30">
        <f t="shared" si="19"/>
        <v>0</v>
      </c>
      <c r="K305" s="30">
        <v>498</v>
      </c>
      <c r="L305" s="30">
        <v>156</v>
      </c>
      <c r="M305" s="30">
        <v>1946</v>
      </c>
      <c r="N305" s="30">
        <v>156</v>
      </c>
      <c r="O305" s="30">
        <v>498</v>
      </c>
      <c r="P305" s="30">
        <v>13</v>
      </c>
      <c r="Q305" s="30">
        <v>641</v>
      </c>
      <c r="R305" s="30">
        <v>15</v>
      </c>
      <c r="S305" s="30">
        <v>0</v>
      </c>
      <c r="T305" s="30">
        <v>9</v>
      </c>
      <c r="U305" s="30">
        <v>15</v>
      </c>
      <c r="V305" s="30">
        <v>0</v>
      </c>
      <c r="W305" s="30">
        <v>0</v>
      </c>
      <c r="X305" s="30">
        <v>0</v>
      </c>
      <c r="Y305" s="30">
        <v>0</v>
      </c>
      <c r="Z305" s="2"/>
      <c r="AA305" s="35">
        <v>19</v>
      </c>
      <c r="AB305" s="16" t="s">
        <v>1344</v>
      </c>
      <c r="AC305" s="35">
        <v>77</v>
      </c>
      <c r="AD305" s="16" t="s">
        <v>1420</v>
      </c>
      <c r="AE305" s="35">
        <v>25</v>
      </c>
      <c r="AF305" s="16" t="s">
        <v>392</v>
      </c>
      <c r="AG305" s="29">
        <v>319</v>
      </c>
      <c r="AH305" s="16" t="s">
        <v>1560</v>
      </c>
      <c r="AI305" s="29">
        <v>201</v>
      </c>
      <c r="AJ305" s="16" t="s">
        <v>1664</v>
      </c>
    </row>
    <row r="306" spans="1:36">
      <c r="A306">
        <v>5365</v>
      </c>
      <c r="B306" s="34" t="str">
        <f>VLOOKUP(A306,УИК!A:C,2,FALSE)</f>
        <v>Казахстан</v>
      </c>
      <c r="C306" s="34" t="str">
        <f>VLOOKUP(A306,УИК!A:C,3,FALSE)</f>
        <v>г. Тараз</v>
      </c>
      <c r="D306" s="30">
        <f t="shared" si="16"/>
        <v>305</v>
      </c>
      <c r="E306" s="30">
        <f t="shared" si="17"/>
        <v>305</v>
      </c>
      <c r="F306" s="37">
        <f t="shared" si="18"/>
        <v>0.87213114754098364</v>
      </c>
      <c r="G306" s="30">
        <v>305</v>
      </c>
      <c r="H306" s="30">
        <v>4000</v>
      </c>
      <c r="I306" s="30">
        <v>0</v>
      </c>
      <c r="J306" s="30">
        <f t="shared" si="19"/>
        <v>0</v>
      </c>
      <c r="K306" s="30">
        <v>300</v>
      </c>
      <c r="L306" s="30">
        <v>5</v>
      </c>
      <c r="M306" s="30">
        <v>3695</v>
      </c>
      <c r="N306" s="30">
        <v>5</v>
      </c>
      <c r="O306" s="30">
        <v>300</v>
      </c>
      <c r="P306" s="30">
        <v>5</v>
      </c>
      <c r="Q306" s="30">
        <v>300</v>
      </c>
      <c r="R306" s="30">
        <v>10</v>
      </c>
      <c r="S306" s="30">
        <v>0</v>
      </c>
      <c r="T306" s="30">
        <v>2</v>
      </c>
      <c r="U306" s="30">
        <v>10</v>
      </c>
      <c r="V306" s="30">
        <v>0</v>
      </c>
      <c r="W306" s="30">
        <v>0</v>
      </c>
      <c r="X306" s="30">
        <v>0</v>
      </c>
      <c r="Y306" s="30">
        <v>0</v>
      </c>
      <c r="Z306" s="2"/>
      <c r="AA306" s="35">
        <v>6</v>
      </c>
      <c r="AB306" s="16" t="s">
        <v>673</v>
      </c>
      <c r="AC306" s="35">
        <v>12</v>
      </c>
      <c r="AD306" s="16" t="s">
        <v>1421</v>
      </c>
      <c r="AE306" s="35">
        <v>5</v>
      </c>
      <c r="AF306" s="16" t="s">
        <v>322</v>
      </c>
      <c r="AG306" s="29">
        <v>11</v>
      </c>
      <c r="AH306" s="16" t="s">
        <v>1484</v>
      </c>
      <c r="AI306" s="29">
        <v>266</v>
      </c>
      <c r="AJ306" s="16" t="s">
        <v>1157</v>
      </c>
    </row>
    <row r="307" spans="1:36">
      <c r="A307">
        <v>5367</v>
      </c>
      <c r="B307" s="34" t="str">
        <f>VLOOKUP(A307,УИК!A:C,2,FALSE)</f>
        <v>США</v>
      </c>
      <c r="C307" s="34" t="str">
        <f>VLOOKUP(A307,УИК!A:C,3,FALSE)</f>
        <v>Генеральное консульство в Сиэтле</v>
      </c>
      <c r="D307" s="30">
        <f t="shared" si="16"/>
        <v>1174</v>
      </c>
      <c r="E307" s="30">
        <f t="shared" si="17"/>
        <v>1174</v>
      </c>
      <c r="F307" s="37">
        <f t="shared" si="18"/>
        <v>0.31175468483816016</v>
      </c>
      <c r="G307" s="30">
        <v>1174</v>
      </c>
      <c r="H307" s="30">
        <v>13000</v>
      </c>
      <c r="I307" s="30">
        <v>305</v>
      </c>
      <c r="J307" s="30">
        <f t="shared" si="19"/>
        <v>1</v>
      </c>
      <c r="K307" s="30">
        <v>696</v>
      </c>
      <c r="L307" s="30">
        <v>173</v>
      </c>
      <c r="M307" s="30">
        <v>11826</v>
      </c>
      <c r="N307" s="30">
        <v>478</v>
      </c>
      <c r="O307" s="30">
        <v>696</v>
      </c>
      <c r="P307" s="30">
        <v>13</v>
      </c>
      <c r="Q307" s="30">
        <v>1161</v>
      </c>
      <c r="R307" s="30">
        <v>15</v>
      </c>
      <c r="S307" s="30">
        <v>0</v>
      </c>
      <c r="T307" s="30">
        <v>11</v>
      </c>
      <c r="U307" s="30">
        <v>15</v>
      </c>
      <c r="V307" s="30">
        <v>0</v>
      </c>
      <c r="W307" s="30">
        <v>0</v>
      </c>
      <c r="X307" s="30">
        <v>0</v>
      </c>
      <c r="Y307" s="30">
        <v>0</v>
      </c>
      <c r="Z307" s="2"/>
      <c r="AA307" s="35">
        <v>28</v>
      </c>
      <c r="AB307" s="16" t="s">
        <v>349</v>
      </c>
      <c r="AC307" s="35">
        <v>118</v>
      </c>
      <c r="AD307" s="16" t="s">
        <v>1422</v>
      </c>
      <c r="AE307" s="35">
        <v>45</v>
      </c>
      <c r="AF307" s="16" t="s">
        <v>291</v>
      </c>
      <c r="AG307" s="29">
        <v>604</v>
      </c>
      <c r="AH307" s="16" t="s">
        <v>1561</v>
      </c>
      <c r="AI307" s="29">
        <v>366</v>
      </c>
      <c r="AJ307" s="16" t="s">
        <v>1665</v>
      </c>
    </row>
    <row r="308" spans="1:36">
      <c r="A308">
        <v>5369</v>
      </c>
      <c r="B308" s="34" t="str">
        <f>VLOOKUP(A308,УИК!A:C,2,FALSE)</f>
        <v>Белоруссия</v>
      </c>
      <c r="C308" s="34" t="str">
        <f>VLOOKUP(A308,УИК!A:C,3,FALSE)</f>
        <v>г. Бобруйск</v>
      </c>
      <c r="D308" s="30">
        <f t="shared" si="16"/>
        <v>1002</v>
      </c>
      <c r="E308" s="30">
        <f t="shared" si="17"/>
        <v>1002</v>
      </c>
      <c r="F308" s="37">
        <f t="shared" si="18"/>
        <v>0.68562874251497008</v>
      </c>
      <c r="G308" s="30">
        <v>1002</v>
      </c>
      <c r="H308" s="30">
        <v>4000</v>
      </c>
      <c r="I308" s="30">
        <v>0</v>
      </c>
      <c r="J308" s="30">
        <f t="shared" si="19"/>
        <v>0</v>
      </c>
      <c r="K308" s="30">
        <v>989</v>
      </c>
      <c r="L308" s="30">
        <v>13</v>
      </c>
      <c r="M308" s="30">
        <v>2998</v>
      </c>
      <c r="N308" s="30">
        <v>13</v>
      </c>
      <c r="O308" s="30">
        <v>989</v>
      </c>
      <c r="P308" s="30">
        <v>7</v>
      </c>
      <c r="Q308" s="30">
        <v>995</v>
      </c>
      <c r="R308" s="30">
        <v>20</v>
      </c>
      <c r="S308" s="30">
        <v>0</v>
      </c>
      <c r="T308" s="30">
        <v>36</v>
      </c>
      <c r="U308" s="30">
        <v>20</v>
      </c>
      <c r="V308" s="30">
        <v>0</v>
      </c>
      <c r="W308" s="30">
        <v>0</v>
      </c>
      <c r="X308" s="30">
        <v>0</v>
      </c>
      <c r="Y308" s="30">
        <v>0</v>
      </c>
      <c r="Z308" s="2"/>
      <c r="AA308" s="35">
        <v>39</v>
      </c>
      <c r="AB308" s="16" t="s">
        <v>1334</v>
      </c>
      <c r="AC308" s="35">
        <v>115</v>
      </c>
      <c r="AD308" s="16" t="s">
        <v>502</v>
      </c>
      <c r="AE308" s="35">
        <v>23</v>
      </c>
      <c r="AF308" s="16" t="s">
        <v>751</v>
      </c>
      <c r="AG308" s="29">
        <v>131</v>
      </c>
      <c r="AH308" s="16" t="s">
        <v>1562</v>
      </c>
      <c r="AI308" s="29">
        <v>687</v>
      </c>
      <c r="AJ308" s="16" t="s">
        <v>1666</v>
      </c>
    </row>
    <row r="309" spans="1:36">
      <c r="A309">
        <v>5370</v>
      </c>
      <c r="B309" s="34" t="str">
        <f>VLOOKUP(A309,УИК!A:C,2,FALSE)</f>
        <v>Казахстан</v>
      </c>
      <c r="C309" s="34" t="str">
        <f>VLOOKUP(A309,УИК!A:C,3,FALSE)</f>
        <v>г. Чимкент</v>
      </c>
      <c r="D309" s="30">
        <f t="shared" si="16"/>
        <v>591</v>
      </c>
      <c r="E309" s="30">
        <f t="shared" si="17"/>
        <v>591</v>
      </c>
      <c r="F309" s="37">
        <f t="shared" si="18"/>
        <v>0.84433164128595606</v>
      </c>
      <c r="G309" s="30">
        <v>591</v>
      </c>
      <c r="H309" s="30">
        <v>4000</v>
      </c>
      <c r="I309" s="30">
        <v>49</v>
      </c>
      <c r="J309" s="30">
        <f t="shared" si="19"/>
        <v>1</v>
      </c>
      <c r="K309" s="30">
        <v>537</v>
      </c>
      <c r="L309" s="30">
        <v>5</v>
      </c>
      <c r="M309" s="30">
        <v>3409</v>
      </c>
      <c r="N309" s="30">
        <v>54</v>
      </c>
      <c r="O309" s="30">
        <v>537</v>
      </c>
      <c r="P309" s="30">
        <v>6</v>
      </c>
      <c r="Q309" s="30">
        <v>585</v>
      </c>
      <c r="R309" s="30">
        <v>20</v>
      </c>
      <c r="S309" s="30">
        <v>0</v>
      </c>
      <c r="T309" s="30">
        <v>7</v>
      </c>
      <c r="U309" s="30">
        <v>20</v>
      </c>
      <c r="V309" s="30">
        <v>0</v>
      </c>
      <c r="W309" s="30">
        <v>0</v>
      </c>
      <c r="X309" s="30">
        <v>0</v>
      </c>
      <c r="Y309" s="30">
        <v>0</v>
      </c>
      <c r="Z309" s="2"/>
      <c r="AA309" s="35">
        <v>26</v>
      </c>
      <c r="AB309" s="16" t="s">
        <v>698</v>
      </c>
      <c r="AC309" s="35">
        <v>28</v>
      </c>
      <c r="AD309" s="16" t="s">
        <v>1423</v>
      </c>
      <c r="AE309" s="35">
        <v>11</v>
      </c>
      <c r="AF309" s="16" t="s">
        <v>939</v>
      </c>
      <c r="AG309" s="29">
        <v>21</v>
      </c>
      <c r="AH309" s="16" t="s">
        <v>283</v>
      </c>
      <c r="AI309" s="29">
        <v>499</v>
      </c>
      <c r="AJ309" s="16" t="s">
        <v>1023</v>
      </c>
    </row>
    <row r="310" spans="1:36">
      <c r="A310">
        <v>5376</v>
      </c>
      <c r="B310" s="34" t="str">
        <f>VLOOKUP(A310,УИК!A:C,2,FALSE)</f>
        <v>Абхазия</v>
      </c>
      <c r="C310" s="34" t="str">
        <f>VLOOKUP(A310,УИК!A:C,3,FALSE)</f>
        <v>г. Гудаута</v>
      </c>
      <c r="D310" s="30">
        <f t="shared" si="16"/>
        <v>14540</v>
      </c>
      <c r="E310" s="30">
        <f t="shared" si="17"/>
        <v>14447</v>
      </c>
      <c r="F310" s="37">
        <f t="shared" si="18"/>
        <v>0.8886273966913546</v>
      </c>
      <c r="G310" s="30">
        <v>14540</v>
      </c>
      <c r="H310" s="30">
        <v>19000</v>
      </c>
      <c r="I310" s="30">
        <v>12202</v>
      </c>
      <c r="J310" s="30">
        <f t="shared" si="19"/>
        <v>1</v>
      </c>
      <c r="K310" s="30">
        <v>2338</v>
      </c>
      <c r="L310" s="30">
        <v>0</v>
      </c>
      <c r="M310" s="30">
        <v>4460</v>
      </c>
      <c r="N310" s="30">
        <v>12123</v>
      </c>
      <c r="O310" s="30">
        <v>2324</v>
      </c>
      <c r="P310" s="30">
        <v>149</v>
      </c>
      <c r="Q310" s="30">
        <v>14298</v>
      </c>
      <c r="R310" s="30">
        <v>10</v>
      </c>
      <c r="S310" s="30">
        <v>0</v>
      </c>
      <c r="T310" s="30">
        <v>32</v>
      </c>
      <c r="U310" s="30">
        <v>10</v>
      </c>
      <c r="V310" s="30">
        <v>0</v>
      </c>
      <c r="W310" s="30">
        <v>0</v>
      </c>
      <c r="X310" s="30">
        <v>0</v>
      </c>
      <c r="Y310" s="30">
        <v>0</v>
      </c>
      <c r="Z310" s="2"/>
      <c r="AA310" s="35">
        <v>438</v>
      </c>
      <c r="AB310" s="16" t="s">
        <v>329</v>
      </c>
      <c r="AC310" s="35">
        <v>621</v>
      </c>
      <c r="AD310" s="16" t="s">
        <v>323</v>
      </c>
      <c r="AE310" s="35">
        <v>182</v>
      </c>
      <c r="AF310" s="16" t="s">
        <v>1488</v>
      </c>
      <c r="AG310" s="29">
        <v>219</v>
      </c>
      <c r="AH310" s="16" t="s">
        <v>686</v>
      </c>
      <c r="AI310" s="29">
        <v>12838</v>
      </c>
      <c r="AJ310" s="16" t="s">
        <v>1667</v>
      </c>
    </row>
    <row r="311" spans="1:36">
      <c r="A311">
        <v>5377</v>
      </c>
      <c r="B311" s="34" t="str">
        <f>VLOOKUP(A311,УИК!A:C,2,FALSE)</f>
        <v>Абхазия</v>
      </c>
      <c r="C311" s="34" t="str">
        <f>VLOOKUP(A311,УИК!A:C,3,FALSE)</f>
        <v>г. Гагра</v>
      </c>
      <c r="D311" s="30">
        <f t="shared" si="16"/>
        <v>13570</v>
      </c>
      <c r="E311" s="30">
        <f t="shared" si="17"/>
        <v>13558</v>
      </c>
      <c r="F311" s="37">
        <f t="shared" si="18"/>
        <v>0.94689482224516885</v>
      </c>
      <c r="G311" s="30">
        <v>13570</v>
      </c>
      <c r="H311" s="30">
        <v>19000</v>
      </c>
      <c r="I311" s="30">
        <v>10202</v>
      </c>
      <c r="J311" s="30">
        <f t="shared" si="19"/>
        <v>1</v>
      </c>
      <c r="K311" s="30">
        <v>3244</v>
      </c>
      <c r="L311" s="30">
        <v>124</v>
      </c>
      <c r="M311" s="30">
        <v>5430</v>
      </c>
      <c r="N311" s="30">
        <v>10322</v>
      </c>
      <c r="O311" s="30">
        <v>3236</v>
      </c>
      <c r="P311" s="30">
        <v>221</v>
      </c>
      <c r="Q311" s="30">
        <v>13337</v>
      </c>
      <c r="R311" s="30">
        <v>10</v>
      </c>
      <c r="S311" s="30">
        <v>10</v>
      </c>
      <c r="T311" s="30">
        <v>32</v>
      </c>
      <c r="U311" s="30">
        <v>0</v>
      </c>
      <c r="V311" s="30">
        <v>0</v>
      </c>
      <c r="W311" s="30">
        <v>0</v>
      </c>
      <c r="X311" s="30">
        <v>0</v>
      </c>
      <c r="Y311" s="30">
        <v>0</v>
      </c>
      <c r="Z311" s="2"/>
      <c r="AA311" s="35">
        <v>122</v>
      </c>
      <c r="AB311" s="16" t="s">
        <v>1345</v>
      </c>
      <c r="AC311" s="35">
        <v>213</v>
      </c>
      <c r="AD311" s="16" t="s">
        <v>666</v>
      </c>
      <c r="AE311" s="35">
        <v>38</v>
      </c>
      <c r="AF311" s="16" t="s">
        <v>769</v>
      </c>
      <c r="AG311" s="29">
        <v>126</v>
      </c>
      <c r="AH311" s="16" t="s">
        <v>450</v>
      </c>
      <c r="AI311" s="29">
        <v>12838</v>
      </c>
      <c r="AJ311" s="16" t="s">
        <v>1668</v>
      </c>
    </row>
    <row r="312" spans="1:36">
      <c r="A312">
        <v>5378</v>
      </c>
      <c r="B312" s="34" t="str">
        <f>VLOOKUP(A312,УИК!A:C,2,FALSE)</f>
        <v>Южная Осетия</v>
      </c>
      <c r="C312" s="34" t="str">
        <f>VLOOKUP(A312,УИК!A:C,3,FALSE)</f>
        <v>Дзауский район</v>
      </c>
      <c r="D312" s="30">
        <f t="shared" si="16"/>
        <v>928</v>
      </c>
      <c r="E312" s="30">
        <f t="shared" si="17"/>
        <v>928</v>
      </c>
      <c r="F312" s="37">
        <f t="shared" si="18"/>
        <v>0.90301724137931039</v>
      </c>
      <c r="G312" s="30">
        <v>1552</v>
      </c>
      <c r="H312" s="30">
        <v>3000</v>
      </c>
      <c r="I312" s="30">
        <v>0</v>
      </c>
      <c r="J312" s="30">
        <f t="shared" si="19"/>
        <v>0</v>
      </c>
      <c r="K312" s="30">
        <v>781</v>
      </c>
      <c r="L312" s="30">
        <v>147</v>
      </c>
      <c r="M312" s="30">
        <v>2072</v>
      </c>
      <c r="N312" s="30">
        <v>147</v>
      </c>
      <c r="O312" s="30">
        <v>781</v>
      </c>
      <c r="P312" s="30">
        <v>7</v>
      </c>
      <c r="Q312" s="30">
        <v>921</v>
      </c>
      <c r="R312" s="30">
        <v>5</v>
      </c>
      <c r="S312" s="30">
        <v>0</v>
      </c>
      <c r="T312" s="30">
        <v>0</v>
      </c>
      <c r="U312" s="30">
        <v>5</v>
      </c>
      <c r="V312" s="30">
        <v>0</v>
      </c>
      <c r="W312" s="30">
        <v>0</v>
      </c>
      <c r="X312" s="30">
        <v>0</v>
      </c>
      <c r="Y312" s="30">
        <v>0</v>
      </c>
      <c r="Z312" s="2"/>
      <c r="AA312" s="35">
        <v>8</v>
      </c>
      <c r="AB312" s="16" t="s">
        <v>1346</v>
      </c>
      <c r="AC312" s="35">
        <v>62</v>
      </c>
      <c r="AD312" s="16" t="s">
        <v>1398</v>
      </c>
      <c r="AE312" s="35">
        <v>2</v>
      </c>
      <c r="AF312" s="16" t="s">
        <v>1486</v>
      </c>
      <c r="AG312" s="29">
        <v>11</v>
      </c>
      <c r="AH312" s="16" t="s">
        <v>1459</v>
      </c>
      <c r="AI312" s="29">
        <v>838</v>
      </c>
      <c r="AJ312" s="16" t="s">
        <v>1669</v>
      </c>
    </row>
    <row r="313" spans="1:36">
      <c r="A313">
        <v>5379</v>
      </c>
      <c r="B313" s="34" t="str">
        <f>VLOOKUP(A313,УИК!A:C,2,FALSE)</f>
        <v>Бруней</v>
      </c>
      <c r="C313" s="34" t="str">
        <f>VLOOKUP(A313,УИК!A:C,3,FALSE)</f>
        <v>Посольство в Бандар-Сери-Бегаване</v>
      </c>
      <c r="D313" s="30">
        <f t="shared" si="16"/>
        <v>21</v>
      </c>
      <c r="E313" s="30">
        <f t="shared" si="17"/>
        <v>21</v>
      </c>
      <c r="F313" s="37">
        <f t="shared" si="18"/>
        <v>0.47619047619047616</v>
      </c>
      <c r="G313" s="30">
        <v>21</v>
      </c>
      <c r="H313" s="30">
        <v>50</v>
      </c>
      <c r="I313" s="30">
        <v>0</v>
      </c>
      <c r="J313" s="30">
        <f t="shared" si="19"/>
        <v>0</v>
      </c>
      <c r="K313" s="30">
        <v>21</v>
      </c>
      <c r="L313" s="30">
        <v>0</v>
      </c>
      <c r="M313" s="30">
        <v>29</v>
      </c>
      <c r="N313" s="30">
        <v>0</v>
      </c>
      <c r="O313" s="30">
        <v>21</v>
      </c>
      <c r="P313" s="30">
        <v>1</v>
      </c>
      <c r="Q313" s="30">
        <v>20</v>
      </c>
      <c r="R313" s="30">
        <v>3</v>
      </c>
      <c r="S313" s="30">
        <v>0</v>
      </c>
      <c r="T313" s="30">
        <v>0</v>
      </c>
      <c r="U313" s="30">
        <v>3</v>
      </c>
      <c r="V313" s="30">
        <v>0</v>
      </c>
      <c r="W313" s="30">
        <v>0</v>
      </c>
      <c r="X313" s="30">
        <v>0</v>
      </c>
      <c r="Y313" s="30">
        <v>0</v>
      </c>
      <c r="Z313" s="2"/>
      <c r="AA313" s="35">
        <v>0</v>
      </c>
      <c r="AB313" s="16" t="s">
        <v>292</v>
      </c>
      <c r="AC313" s="35">
        <v>4</v>
      </c>
      <c r="AD313" s="16" t="s">
        <v>815</v>
      </c>
      <c r="AE313" s="35">
        <v>0</v>
      </c>
      <c r="AF313" s="16" t="s">
        <v>292</v>
      </c>
      <c r="AG313" s="29">
        <v>6</v>
      </c>
      <c r="AH313" s="16" t="s">
        <v>1563</v>
      </c>
      <c r="AI313" s="29">
        <v>10</v>
      </c>
      <c r="AJ313" s="16" t="s">
        <v>1670</v>
      </c>
    </row>
    <row r="314" spans="1:36">
      <c r="A314">
        <v>5380</v>
      </c>
      <c r="B314" s="34" t="str">
        <f>VLOOKUP(A314,УИК!A:C,2,FALSE)</f>
        <v>Израиль</v>
      </c>
      <c r="C314" s="34" t="str">
        <f>VLOOKUP(A314,УИК!A:C,3,FALSE)</f>
        <v>г. Иерусалим</v>
      </c>
      <c r="D314" s="30">
        <f t="shared" si="16"/>
        <v>700</v>
      </c>
      <c r="E314" s="30">
        <f t="shared" si="17"/>
        <v>700</v>
      </c>
      <c r="F314" s="37">
        <f t="shared" si="18"/>
        <v>0.37285714285714283</v>
      </c>
      <c r="G314" s="30">
        <v>700</v>
      </c>
      <c r="H314" s="30">
        <v>11000</v>
      </c>
      <c r="I314" s="30">
        <v>0</v>
      </c>
      <c r="J314" s="30">
        <f t="shared" si="19"/>
        <v>0</v>
      </c>
      <c r="K314" s="30">
        <v>634</v>
      </c>
      <c r="L314" s="30">
        <v>66</v>
      </c>
      <c r="M314" s="30">
        <v>10300</v>
      </c>
      <c r="N314" s="30">
        <v>66</v>
      </c>
      <c r="O314" s="30">
        <v>634</v>
      </c>
      <c r="P314" s="30">
        <v>20</v>
      </c>
      <c r="Q314" s="30">
        <v>680</v>
      </c>
      <c r="R314" s="30">
        <v>20</v>
      </c>
      <c r="S314" s="30">
        <v>0</v>
      </c>
      <c r="T314" s="30">
        <v>45</v>
      </c>
      <c r="U314" s="30">
        <v>20</v>
      </c>
      <c r="V314" s="30">
        <v>0</v>
      </c>
      <c r="W314" s="30">
        <v>0</v>
      </c>
      <c r="X314" s="30">
        <v>0</v>
      </c>
      <c r="Y314" s="30">
        <v>0</v>
      </c>
      <c r="Z314" s="2"/>
      <c r="AA314" s="35">
        <v>13</v>
      </c>
      <c r="AB314" s="16" t="s">
        <v>939</v>
      </c>
      <c r="AC314" s="35">
        <v>29</v>
      </c>
      <c r="AD314" s="16" t="s">
        <v>1424</v>
      </c>
      <c r="AE314" s="35">
        <v>39</v>
      </c>
      <c r="AF314" s="16" t="s">
        <v>1430</v>
      </c>
      <c r="AG314" s="29">
        <v>338</v>
      </c>
      <c r="AH314" s="16" t="s">
        <v>1564</v>
      </c>
      <c r="AI314" s="29">
        <v>261</v>
      </c>
      <c r="AJ314" s="16" t="s">
        <v>1671</v>
      </c>
    </row>
    <row r="315" spans="1:36">
      <c r="A315">
        <v>5381</v>
      </c>
      <c r="B315" s="34" t="str">
        <f>VLOOKUP(A315,УИК!A:C,2,FALSE)</f>
        <v>Парагвай</v>
      </c>
      <c r="C315" s="34" t="str">
        <f>VLOOKUP(A315,УИК!A:C,3,FALSE)</f>
        <v>Посольство в Асунсьоне</v>
      </c>
      <c r="D315" s="30">
        <f t="shared" si="16"/>
        <v>26</v>
      </c>
      <c r="E315" s="30">
        <f t="shared" si="17"/>
        <v>26</v>
      </c>
      <c r="F315" s="37">
        <f t="shared" si="18"/>
        <v>0.57692307692307687</v>
      </c>
      <c r="G315" s="30">
        <v>26</v>
      </c>
      <c r="H315" s="30">
        <v>70</v>
      </c>
      <c r="I315" s="30">
        <v>0</v>
      </c>
      <c r="J315" s="30">
        <f t="shared" si="19"/>
        <v>0</v>
      </c>
      <c r="K315" s="30">
        <v>26</v>
      </c>
      <c r="L315" s="30">
        <v>0</v>
      </c>
      <c r="M315" s="30">
        <v>44</v>
      </c>
      <c r="N315" s="30">
        <v>0</v>
      </c>
      <c r="O315" s="30">
        <v>26</v>
      </c>
      <c r="P315" s="30">
        <v>2</v>
      </c>
      <c r="Q315" s="30">
        <v>24</v>
      </c>
      <c r="R315" s="30">
        <v>5</v>
      </c>
      <c r="S315" s="30">
        <v>0</v>
      </c>
      <c r="T315" s="30">
        <v>0</v>
      </c>
      <c r="U315" s="30">
        <v>5</v>
      </c>
      <c r="V315" s="30">
        <v>0</v>
      </c>
      <c r="W315" s="30">
        <v>0</v>
      </c>
      <c r="X315" s="30">
        <v>0</v>
      </c>
      <c r="Y315" s="30">
        <v>0</v>
      </c>
      <c r="Z315" s="2"/>
      <c r="AA315" s="35">
        <v>1</v>
      </c>
      <c r="AB315" s="16" t="s">
        <v>752</v>
      </c>
      <c r="AC315" s="35">
        <v>2</v>
      </c>
      <c r="AD315" s="16" t="s">
        <v>330</v>
      </c>
      <c r="AE315" s="35">
        <v>3</v>
      </c>
      <c r="AF315" s="16" t="s">
        <v>1489</v>
      </c>
      <c r="AG315" s="29">
        <v>3</v>
      </c>
      <c r="AH315" s="16" t="s">
        <v>1489</v>
      </c>
      <c r="AI315" s="29">
        <v>15</v>
      </c>
      <c r="AJ315" s="16" t="s">
        <v>1672</v>
      </c>
    </row>
    <row r="316" spans="1:36">
      <c r="A316">
        <v>5382</v>
      </c>
      <c r="B316" s="34" t="str">
        <f>VLOOKUP(A316,УИК!A:C,2,FALSE)</f>
        <v>Казахстан</v>
      </c>
      <c r="C316" s="34" t="str">
        <f>VLOOKUP(A316,УИК!A:C,3,FALSE)</f>
        <v>г. Актау</v>
      </c>
      <c r="D316" s="30">
        <f t="shared" si="16"/>
        <v>1206</v>
      </c>
      <c r="E316" s="30">
        <f t="shared" si="17"/>
        <v>1206</v>
      </c>
      <c r="F316" s="37">
        <f t="shared" si="18"/>
        <v>0.77197346600331673</v>
      </c>
      <c r="G316" s="30">
        <v>1206</v>
      </c>
      <c r="H316" s="30">
        <v>1300</v>
      </c>
      <c r="I316" s="30">
        <v>0</v>
      </c>
      <c r="J316" s="30">
        <f t="shared" si="19"/>
        <v>0</v>
      </c>
      <c r="K316" s="30">
        <v>1206</v>
      </c>
      <c r="L316" s="30">
        <v>0</v>
      </c>
      <c r="M316" s="30">
        <v>94</v>
      </c>
      <c r="N316" s="30">
        <v>0</v>
      </c>
      <c r="O316" s="30">
        <v>1206</v>
      </c>
      <c r="P316" s="30">
        <v>9</v>
      </c>
      <c r="Q316" s="30">
        <v>1197</v>
      </c>
      <c r="R316" s="30">
        <v>20</v>
      </c>
      <c r="S316" s="30">
        <v>0</v>
      </c>
      <c r="T316" s="30">
        <v>8</v>
      </c>
      <c r="U316" s="30">
        <v>20</v>
      </c>
      <c r="V316" s="30">
        <v>0</v>
      </c>
      <c r="W316" s="30">
        <v>0</v>
      </c>
      <c r="X316" s="30">
        <v>0</v>
      </c>
      <c r="Y316" s="30">
        <v>0</v>
      </c>
      <c r="Z316" s="2"/>
      <c r="AA316" s="35">
        <v>50</v>
      </c>
      <c r="AB316" s="16" t="s">
        <v>524</v>
      </c>
      <c r="AC316" s="35">
        <v>109</v>
      </c>
      <c r="AD316" s="16" t="s">
        <v>1425</v>
      </c>
      <c r="AE316" s="35">
        <v>17</v>
      </c>
      <c r="AF316" s="16" t="s">
        <v>703</v>
      </c>
      <c r="AG316" s="29">
        <v>90</v>
      </c>
      <c r="AH316" s="16" t="s">
        <v>717</v>
      </c>
      <c r="AI316" s="29">
        <v>931</v>
      </c>
      <c r="AJ316" s="16" t="s">
        <v>1673</v>
      </c>
    </row>
    <row r="317" spans="1:36">
      <c r="A317">
        <v>5383</v>
      </c>
      <c r="B317" s="34" t="str">
        <f>VLOOKUP(A317,УИК!A:C,2,FALSE)</f>
        <v>Нигерия</v>
      </c>
      <c r="C317" s="34" t="str">
        <f>VLOOKUP(A317,УИК!A:C,3,FALSE)</f>
        <v>г. Абуджа (представительство посольства)</v>
      </c>
      <c r="D317" s="30">
        <f t="shared" si="16"/>
        <v>96</v>
      </c>
      <c r="E317" s="30">
        <f t="shared" si="17"/>
        <v>96</v>
      </c>
      <c r="F317" s="37">
        <f t="shared" si="18"/>
        <v>0.58333333333333337</v>
      </c>
      <c r="G317" s="30">
        <v>105</v>
      </c>
      <c r="H317" s="30">
        <v>200</v>
      </c>
      <c r="I317" s="30">
        <v>28</v>
      </c>
      <c r="J317" s="30">
        <f t="shared" si="19"/>
        <v>1</v>
      </c>
      <c r="K317" s="30">
        <v>68</v>
      </c>
      <c r="L317" s="30">
        <v>0</v>
      </c>
      <c r="M317" s="30">
        <v>104</v>
      </c>
      <c r="N317" s="30">
        <v>28</v>
      </c>
      <c r="O317" s="30">
        <v>68</v>
      </c>
      <c r="P317" s="30">
        <v>2</v>
      </c>
      <c r="Q317" s="30">
        <v>94</v>
      </c>
      <c r="R317" s="30">
        <v>5</v>
      </c>
      <c r="S317" s="30">
        <v>0</v>
      </c>
      <c r="T317" s="30">
        <v>1</v>
      </c>
      <c r="U317" s="30">
        <v>5</v>
      </c>
      <c r="V317" s="30">
        <v>0</v>
      </c>
      <c r="W317" s="30">
        <v>0</v>
      </c>
      <c r="X317" s="30">
        <v>0</v>
      </c>
      <c r="Y317" s="30">
        <v>0</v>
      </c>
      <c r="Z317" s="2"/>
      <c r="AA317" s="35">
        <v>6</v>
      </c>
      <c r="AB317" s="16" t="s">
        <v>1347</v>
      </c>
      <c r="AC317" s="35">
        <v>7</v>
      </c>
      <c r="AD317" s="16" t="s">
        <v>611</v>
      </c>
      <c r="AE317" s="35">
        <v>5</v>
      </c>
      <c r="AF317" s="16" t="s">
        <v>531</v>
      </c>
      <c r="AG317" s="29">
        <v>20</v>
      </c>
      <c r="AH317" s="16" t="s">
        <v>1565</v>
      </c>
      <c r="AI317" s="29">
        <v>56</v>
      </c>
      <c r="AJ317" s="16" t="s">
        <v>1026</v>
      </c>
    </row>
    <row r="318" spans="1:36">
      <c r="A318">
        <v>5384</v>
      </c>
      <c r="B318" s="34" t="str">
        <f>VLOOKUP(A318,УИК!A:C,2,FALSE)</f>
        <v>Южная Осетия</v>
      </c>
      <c r="C318" s="34" t="str">
        <f>VLOOKUP(A318,УИК!A:C,3,FALSE)</f>
        <v>Знаурский район</v>
      </c>
      <c r="D318" s="30">
        <f t="shared" si="16"/>
        <v>646</v>
      </c>
      <c r="E318" s="30">
        <f t="shared" si="17"/>
        <v>646</v>
      </c>
      <c r="F318" s="37">
        <f t="shared" si="18"/>
        <v>0.88390092879256965</v>
      </c>
      <c r="G318" s="30">
        <v>784</v>
      </c>
      <c r="H318" s="30">
        <v>1000</v>
      </c>
      <c r="I318" s="30">
        <v>0</v>
      </c>
      <c r="J318" s="30">
        <f t="shared" si="19"/>
        <v>0</v>
      </c>
      <c r="K318" s="30">
        <v>622</v>
      </c>
      <c r="L318" s="30">
        <v>24</v>
      </c>
      <c r="M318" s="30">
        <v>354</v>
      </c>
      <c r="N318" s="30">
        <v>24</v>
      </c>
      <c r="O318" s="30">
        <v>622</v>
      </c>
      <c r="P318" s="30">
        <v>15</v>
      </c>
      <c r="Q318" s="30">
        <v>631</v>
      </c>
      <c r="R318" s="30">
        <v>5</v>
      </c>
      <c r="S318" s="30">
        <v>0</v>
      </c>
      <c r="T318" s="30">
        <v>1</v>
      </c>
      <c r="U318" s="30">
        <v>5</v>
      </c>
      <c r="V318" s="30">
        <v>0</v>
      </c>
      <c r="W318" s="30">
        <v>0</v>
      </c>
      <c r="X318" s="30">
        <v>0</v>
      </c>
      <c r="Y318" s="30">
        <v>0</v>
      </c>
      <c r="Z318" s="2"/>
      <c r="AA318" s="35">
        <v>6</v>
      </c>
      <c r="AB318" s="16" t="s">
        <v>450</v>
      </c>
      <c r="AC318" s="35">
        <v>32</v>
      </c>
      <c r="AD318" s="16" t="s">
        <v>436</v>
      </c>
      <c r="AE318" s="35">
        <v>3</v>
      </c>
      <c r="AF318" s="16" t="s">
        <v>1490</v>
      </c>
      <c r="AG318" s="29">
        <v>19</v>
      </c>
      <c r="AH318" s="16" t="s">
        <v>691</v>
      </c>
      <c r="AI318" s="29">
        <v>571</v>
      </c>
      <c r="AJ318" s="16" t="s">
        <v>1674</v>
      </c>
    </row>
    <row r="319" spans="1:36">
      <c r="A319">
        <v>5385</v>
      </c>
      <c r="B319" s="34" t="str">
        <f>VLOOKUP(A319,УИК!A:C,2,FALSE)</f>
        <v>Латвия</v>
      </c>
      <c r="C319" s="34" t="str">
        <f>VLOOKUP(A319,УИК!A:C,3,FALSE)</f>
        <v>г. Рига («Дом Москвы»)</v>
      </c>
      <c r="D319" s="30">
        <f t="shared" si="16"/>
        <v>4210</v>
      </c>
      <c r="E319" s="30">
        <f t="shared" si="17"/>
        <v>4209</v>
      </c>
      <c r="F319" s="37">
        <f t="shared" si="18"/>
        <v>0.86362556426704684</v>
      </c>
      <c r="G319" s="30">
        <v>4210</v>
      </c>
      <c r="H319" s="30">
        <v>5000</v>
      </c>
      <c r="I319" s="30">
        <v>69</v>
      </c>
      <c r="J319" s="30">
        <f t="shared" si="19"/>
        <v>1</v>
      </c>
      <c r="K319" s="30">
        <v>3972</v>
      </c>
      <c r="L319" s="30">
        <v>169</v>
      </c>
      <c r="M319" s="30">
        <v>790</v>
      </c>
      <c r="N319" s="30">
        <v>238</v>
      </c>
      <c r="O319" s="30">
        <v>3971</v>
      </c>
      <c r="P319" s="30">
        <v>18</v>
      </c>
      <c r="Q319" s="30">
        <v>4191</v>
      </c>
      <c r="R319" s="30">
        <v>10</v>
      </c>
      <c r="S319" s="30">
        <v>0</v>
      </c>
      <c r="T319" s="30">
        <v>53</v>
      </c>
      <c r="U319" s="30">
        <v>10</v>
      </c>
      <c r="V319" s="30">
        <v>0</v>
      </c>
      <c r="W319" s="30">
        <v>0</v>
      </c>
      <c r="X319" s="30">
        <v>0</v>
      </c>
      <c r="Y319" s="30">
        <v>0</v>
      </c>
      <c r="Z319" s="2"/>
      <c r="AA319" s="35">
        <v>66</v>
      </c>
      <c r="AB319" s="16" t="s">
        <v>666</v>
      </c>
      <c r="AC319" s="35">
        <v>322</v>
      </c>
      <c r="AD319" s="16" t="s">
        <v>396</v>
      </c>
      <c r="AE319" s="35">
        <v>32</v>
      </c>
      <c r="AF319" s="16" t="s">
        <v>403</v>
      </c>
      <c r="AG319" s="29">
        <v>136</v>
      </c>
      <c r="AH319" s="16" t="s">
        <v>285</v>
      </c>
      <c r="AI319" s="29">
        <v>3635</v>
      </c>
      <c r="AJ319" s="16" t="s">
        <v>1675</v>
      </c>
    </row>
    <row r="320" spans="1:36">
      <c r="A320">
        <v>5386</v>
      </c>
      <c r="B320" s="34" t="str">
        <f>VLOOKUP(A320,УИК!A:C,2,FALSE)</f>
        <v>Абхазия</v>
      </c>
      <c r="C320" s="34" t="str">
        <f>VLOOKUP(A320,УИК!A:C,3,FALSE)</f>
        <v>г. Очамчира</v>
      </c>
      <c r="D320" s="30">
        <f t="shared" si="16"/>
        <v>16011</v>
      </c>
      <c r="E320" s="30">
        <f t="shared" si="17"/>
        <v>16011</v>
      </c>
      <c r="F320" s="37">
        <f t="shared" si="18"/>
        <v>0.93847979514084068</v>
      </c>
      <c r="G320" s="30">
        <v>16011</v>
      </c>
      <c r="H320" s="30">
        <v>18000</v>
      </c>
      <c r="I320" s="30">
        <v>13978</v>
      </c>
      <c r="J320" s="30">
        <f t="shared" si="19"/>
        <v>1</v>
      </c>
      <c r="K320" s="30">
        <v>2033</v>
      </c>
      <c r="L320" s="30">
        <v>0</v>
      </c>
      <c r="M320" s="30">
        <v>1989</v>
      </c>
      <c r="N320" s="30">
        <v>13978</v>
      </c>
      <c r="O320" s="30">
        <v>2033</v>
      </c>
      <c r="P320" s="30">
        <v>308</v>
      </c>
      <c r="Q320" s="30">
        <v>15703</v>
      </c>
      <c r="R320" s="30">
        <v>10</v>
      </c>
      <c r="S320" s="30">
        <v>0</v>
      </c>
      <c r="T320" s="30">
        <v>10</v>
      </c>
      <c r="U320" s="30">
        <v>10</v>
      </c>
      <c r="V320" s="30">
        <v>0</v>
      </c>
      <c r="W320" s="30">
        <v>0</v>
      </c>
      <c r="X320" s="30">
        <v>0</v>
      </c>
      <c r="Y320" s="30">
        <v>0</v>
      </c>
      <c r="Z320" s="2"/>
      <c r="AA320" s="35">
        <v>192</v>
      </c>
      <c r="AB320" s="16" t="s">
        <v>300</v>
      </c>
      <c r="AC320" s="35">
        <v>297</v>
      </c>
      <c r="AD320" s="16" t="s">
        <v>728</v>
      </c>
      <c r="AE320" s="35">
        <v>51</v>
      </c>
      <c r="AF320" s="16" t="s">
        <v>1491</v>
      </c>
      <c r="AG320" s="29">
        <v>137</v>
      </c>
      <c r="AH320" s="16" t="s">
        <v>1346</v>
      </c>
      <c r="AI320" s="29">
        <v>15026</v>
      </c>
      <c r="AJ320" s="16" t="s">
        <v>1676</v>
      </c>
    </row>
    <row r="321" spans="1:36">
      <c r="A321">
        <v>5388</v>
      </c>
      <c r="B321" s="34" t="str">
        <f>VLOOKUP(A321,УИК!A:C,2,FALSE)</f>
        <v>Казахстан</v>
      </c>
      <c r="C321" s="34" t="str">
        <f>VLOOKUP(A321,УИК!A:C,3,FALSE)</f>
        <v xml:space="preserve">г. Кокчетав </v>
      </c>
      <c r="D321" s="30">
        <f t="shared" si="16"/>
        <v>558</v>
      </c>
      <c r="E321" s="30">
        <f t="shared" si="17"/>
        <v>556</v>
      </c>
      <c r="F321" s="37">
        <f t="shared" si="18"/>
        <v>0.81654676258992809</v>
      </c>
      <c r="G321" s="30">
        <v>558</v>
      </c>
      <c r="H321" s="30">
        <v>2000</v>
      </c>
      <c r="I321" s="30">
        <v>263</v>
      </c>
      <c r="J321" s="30">
        <f t="shared" si="19"/>
        <v>1</v>
      </c>
      <c r="K321" s="30">
        <v>293</v>
      </c>
      <c r="L321" s="30">
        <v>2</v>
      </c>
      <c r="M321" s="30">
        <v>1442</v>
      </c>
      <c r="N321" s="30">
        <v>265</v>
      </c>
      <c r="O321" s="30">
        <v>291</v>
      </c>
      <c r="P321" s="30">
        <v>3</v>
      </c>
      <c r="Q321" s="30">
        <v>553</v>
      </c>
      <c r="R321" s="30">
        <v>20</v>
      </c>
      <c r="S321" s="30">
        <v>0</v>
      </c>
      <c r="T321" s="30">
        <v>0</v>
      </c>
      <c r="U321" s="30">
        <v>20</v>
      </c>
      <c r="V321" s="30">
        <v>0</v>
      </c>
      <c r="W321" s="30">
        <v>0</v>
      </c>
      <c r="X321" s="30">
        <v>0</v>
      </c>
      <c r="Y321" s="30">
        <v>0</v>
      </c>
      <c r="Z321" s="2"/>
      <c r="AA321" s="35">
        <v>19</v>
      </c>
      <c r="AB321" s="16" t="s">
        <v>334</v>
      </c>
      <c r="AC321" s="35">
        <v>46</v>
      </c>
      <c r="AD321" s="16" t="s">
        <v>1426</v>
      </c>
      <c r="AE321" s="35">
        <v>9</v>
      </c>
      <c r="AF321" s="16" t="s">
        <v>1450</v>
      </c>
      <c r="AG321" s="29">
        <v>25</v>
      </c>
      <c r="AH321" s="16" t="s">
        <v>723</v>
      </c>
      <c r="AI321" s="29">
        <v>454</v>
      </c>
      <c r="AJ321" s="16" t="s">
        <v>1677</v>
      </c>
    </row>
    <row r="322" spans="1:36">
      <c r="A322">
        <v>5389</v>
      </c>
      <c r="B322" s="34" t="str">
        <f>VLOOKUP(A322,УИК!A:C,2,FALSE)</f>
        <v>Эстония</v>
      </c>
      <c r="C322" s="34" t="str">
        <f>VLOOKUP(A322,УИК!A:C,3,FALSE)</f>
        <v>Посольство в Таллине – 3</v>
      </c>
      <c r="D322" s="30">
        <f t="shared" si="16"/>
        <v>6126</v>
      </c>
      <c r="E322" s="30">
        <f t="shared" si="17"/>
        <v>6116</v>
      </c>
      <c r="F322" s="37">
        <f t="shared" si="18"/>
        <v>0.8505559189012426</v>
      </c>
      <c r="G322" s="30">
        <v>6126</v>
      </c>
      <c r="H322" s="30">
        <v>13000</v>
      </c>
      <c r="I322" s="30">
        <v>2961</v>
      </c>
      <c r="J322" s="30">
        <f t="shared" si="19"/>
        <v>1</v>
      </c>
      <c r="K322" s="30">
        <v>3115</v>
      </c>
      <c r="L322" s="30">
        <v>50</v>
      </c>
      <c r="M322" s="30">
        <v>6874</v>
      </c>
      <c r="N322" s="30">
        <v>3011</v>
      </c>
      <c r="O322" s="30">
        <v>3105</v>
      </c>
      <c r="P322" s="30">
        <v>50</v>
      </c>
      <c r="Q322" s="30">
        <v>6066</v>
      </c>
      <c r="R322" s="30">
        <v>15</v>
      </c>
      <c r="S322" s="30">
        <v>10</v>
      </c>
      <c r="T322" s="30">
        <v>121</v>
      </c>
      <c r="U322" s="30">
        <v>5</v>
      </c>
      <c r="V322" s="30">
        <v>0</v>
      </c>
      <c r="W322" s="30">
        <v>0</v>
      </c>
      <c r="X322" s="30">
        <v>0</v>
      </c>
      <c r="Y322" s="30">
        <v>0</v>
      </c>
      <c r="Z322" s="2"/>
      <c r="AA322" s="35">
        <v>102</v>
      </c>
      <c r="AB322" s="16" t="s">
        <v>733</v>
      </c>
      <c r="AC322" s="35">
        <v>431</v>
      </c>
      <c r="AD322" s="16" t="s">
        <v>754</v>
      </c>
      <c r="AE322" s="35">
        <v>61</v>
      </c>
      <c r="AF322" s="16" t="s">
        <v>743</v>
      </c>
      <c r="AG322" s="29">
        <v>270</v>
      </c>
      <c r="AH322" s="16" t="s">
        <v>1325</v>
      </c>
      <c r="AI322" s="29">
        <v>5202</v>
      </c>
      <c r="AJ322" s="16" t="s">
        <v>1678</v>
      </c>
    </row>
    <row r="323" spans="1:36">
      <c r="A323">
        <v>5391</v>
      </c>
      <c r="B323" s="34" t="str">
        <f>VLOOKUP(A323,УИК!A:C,2,FALSE)</f>
        <v>Киргизия</v>
      </c>
      <c r="C323" s="34" t="str">
        <f>VLOOKUP(A323,УИК!A:C,3,FALSE)</f>
        <v>г. Кант (Минобороны России)</v>
      </c>
      <c r="D323" s="30">
        <f t="shared" ref="D323:D380" si="20">SUM(I323,K323,L323)</f>
        <v>682</v>
      </c>
      <c r="E323" s="30">
        <f t="shared" ref="E323:E380" si="21">SUM(P323,Q323)</f>
        <v>682</v>
      </c>
      <c r="F323" s="37">
        <f t="shared" ref="F323:F380" si="22">(AI323/(P323+Q323))</f>
        <v>0.86070381231671556</v>
      </c>
      <c r="G323" s="30">
        <v>682</v>
      </c>
      <c r="H323" s="30">
        <v>1200</v>
      </c>
      <c r="I323" s="30">
        <v>0</v>
      </c>
      <c r="J323" s="30">
        <f t="shared" ref="J323:J380" si="23">IF(I323 &lt;&gt;0, 1, 0)</f>
        <v>0</v>
      </c>
      <c r="K323" s="30">
        <v>682</v>
      </c>
      <c r="L323" s="30">
        <v>0</v>
      </c>
      <c r="M323" s="30">
        <v>518</v>
      </c>
      <c r="N323" s="30">
        <v>0</v>
      </c>
      <c r="O323" s="30">
        <v>682</v>
      </c>
      <c r="P323" s="30">
        <v>4</v>
      </c>
      <c r="Q323" s="30">
        <v>678</v>
      </c>
      <c r="R323" s="30">
        <v>15</v>
      </c>
      <c r="S323" s="30">
        <v>0</v>
      </c>
      <c r="T323" s="30">
        <v>3</v>
      </c>
      <c r="U323" s="30">
        <v>15</v>
      </c>
      <c r="V323" s="30">
        <v>0</v>
      </c>
      <c r="W323" s="30">
        <v>0</v>
      </c>
      <c r="X323" s="30">
        <v>0</v>
      </c>
      <c r="Y323" s="30">
        <v>0</v>
      </c>
      <c r="Z323" s="2"/>
      <c r="AA323" s="35">
        <v>27</v>
      </c>
      <c r="AB323" s="16" t="s">
        <v>1348</v>
      </c>
      <c r="AC323" s="35">
        <v>22</v>
      </c>
      <c r="AD323" s="16" t="s">
        <v>285</v>
      </c>
      <c r="AE323" s="35">
        <v>10</v>
      </c>
      <c r="AF323" s="16" t="s">
        <v>399</v>
      </c>
      <c r="AG323" s="29">
        <v>32</v>
      </c>
      <c r="AH323" s="16" t="s">
        <v>367</v>
      </c>
      <c r="AI323" s="29">
        <v>587</v>
      </c>
      <c r="AJ323" s="16" t="s">
        <v>1679</v>
      </c>
    </row>
    <row r="324" spans="1:36">
      <c r="A324">
        <v>5394</v>
      </c>
      <c r="B324" s="34" t="str">
        <f>VLOOKUP(A324,УИК!A:C,2,FALSE)</f>
        <v>Казахстан</v>
      </c>
      <c r="C324" s="34" t="str">
        <f>VLOOKUP(A324,УИК!A:C,3,FALSE)</f>
        <v>г. Актюбинск</v>
      </c>
      <c r="D324" s="30">
        <f t="shared" si="20"/>
        <v>428</v>
      </c>
      <c r="E324" s="30">
        <f t="shared" si="21"/>
        <v>428</v>
      </c>
      <c r="F324" s="37">
        <f t="shared" si="22"/>
        <v>0.79205607476635509</v>
      </c>
      <c r="G324" s="30">
        <v>428</v>
      </c>
      <c r="H324" s="30">
        <v>3000</v>
      </c>
      <c r="I324" s="30">
        <v>0</v>
      </c>
      <c r="J324" s="30">
        <f t="shared" si="23"/>
        <v>0</v>
      </c>
      <c r="K324" s="30">
        <v>420</v>
      </c>
      <c r="L324" s="30">
        <v>8</v>
      </c>
      <c r="M324" s="30">
        <v>2572</v>
      </c>
      <c r="N324" s="30">
        <v>8</v>
      </c>
      <c r="O324" s="30">
        <v>420</v>
      </c>
      <c r="P324" s="30">
        <v>1</v>
      </c>
      <c r="Q324" s="30">
        <v>427</v>
      </c>
      <c r="R324" s="30">
        <v>20</v>
      </c>
      <c r="S324" s="30">
        <v>0</v>
      </c>
      <c r="T324" s="30">
        <v>15</v>
      </c>
      <c r="U324" s="30">
        <v>20</v>
      </c>
      <c r="V324" s="30">
        <v>0</v>
      </c>
      <c r="W324" s="30">
        <v>0</v>
      </c>
      <c r="X324" s="30">
        <v>0</v>
      </c>
      <c r="Y324" s="30">
        <v>0</v>
      </c>
      <c r="Z324" s="2"/>
      <c r="AA324" s="35">
        <v>13</v>
      </c>
      <c r="AB324" s="16" t="s">
        <v>1349</v>
      </c>
      <c r="AC324" s="35">
        <v>31</v>
      </c>
      <c r="AD324" s="16" t="s">
        <v>1427</v>
      </c>
      <c r="AE324" s="35">
        <v>3</v>
      </c>
      <c r="AF324" s="16" t="s">
        <v>386</v>
      </c>
      <c r="AG324" s="29">
        <v>41</v>
      </c>
      <c r="AH324" s="16" t="s">
        <v>545</v>
      </c>
      <c r="AI324" s="29">
        <v>339</v>
      </c>
      <c r="AJ324" s="16" t="s">
        <v>1680</v>
      </c>
    </row>
    <row r="325" spans="1:36">
      <c r="A325">
        <v>5398</v>
      </c>
      <c r="B325" s="34" t="str">
        <f>VLOOKUP(A325,УИК!A:C,2,FALSE)</f>
        <v>Украина</v>
      </c>
      <c r="C325" s="34" t="str">
        <f>VLOOKUP(A325,УИК!A:C,3,FALSE)</f>
        <v>г. Севастополь (ДОФ)</v>
      </c>
      <c r="D325" s="30">
        <f t="shared" si="20"/>
        <v>988</v>
      </c>
      <c r="E325" s="30">
        <f t="shared" si="21"/>
        <v>987</v>
      </c>
      <c r="F325" s="37">
        <f t="shared" si="22"/>
        <v>0.81053698074974667</v>
      </c>
      <c r="G325" s="30">
        <v>988</v>
      </c>
      <c r="H325" s="30">
        <v>1600</v>
      </c>
      <c r="I325" s="30">
        <v>0</v>
      </c>
      <c r="J325" s="30">
        <f t="shared" si="23"/>
        <v>0</v>
      </c>
      <c r="K325" s="30">
        <v>988</v>
      </c>
      <c r="L325" s="30">
        <v>0</v>
      </c>
      <c r="M325" s="30">
        <v>612</v>
      </c>
      <c r="N325" s="30">
        <v>0</v>
      </c>
      <c r="O325" s="30">
        <v>987</v>
      </c>
      <c r="P325" s="30">
        <v>6</v>
      </c>
      <c r="Q325" s="30">
        <v>981</v>
      </c>
      <c r="R325" s="30">
        <v>15</v>
      </c>
      <c r="S325" s="30">
        <v>15</v>
      </c>
      <c r="T325" s="30">
        <v>7</v>
      </c>
      <c r="U325" s="30">
        <v>0</v>
      </c>
      <c r="V325" s="30">
        <v>0</v>
      </c>
      <c r="W325" s="30">
        <v>0</v>
      </c>
      <c r="X325" s="30">
        <v>0</v>
      </c>
      <c r="Y325" s="30">
        <v>0</v>
      </c>
      <c r="Z325" s="2"/>
      <c r="AA325" s="35">
        <v>51</v>
      </c>
      <c r="AB325" s="16" t="s">
        <v>1350</v>
      </c>
      <c r="AC325" s="35">
        <v>80</v>
      </c>
      <c r="AD325" s="16" t="s">
        <v>640</v>
      </c>
      <c r="AE325" s="35">
        <v>10</v>
      </c>
      <c r="AF325" s="16" t="s">
        <v>1492</v>
      </c>
      <c r="AG325" s="29">
        <v>40</v>
      </c>
      <c r="AH325" s="16" t="s">
        <v>361</v>
      </c>
      <c r="AI325" s="29">
        <v>800</v>
      </c>
      <c r="AJ325" s="16" t="s">
        <v>1681</v>
      </c>
    </row>
    <row r="326" spans="1:36">
      <c r="A326">
        <v>5402</v>
      </c>
      <c r="B326" s="34" t="str">
        <f>VLOOKUP(A326,УИК!A:C,2,FALSE)</f>
        <v>Южная Осетия</v>
      </c>
      <c r="C326" s="34" t="str">
        <f>VLOOKUP(A326,УИК!A:C,3,FALSE)</f>
        <v>Лениногорский район</v>
      </c>
      <c r="D326" s="30">
        <f t="shared" si="20"/>
        <v>510</v>
      </c>
      <c r="E326" s="30">
        <f t="shared" si="21"/>
        <v>510</v>
      </c>
      <c r="F326" s="37">
        <f t="shared" si="22"/>
        <v>0.85098039215686272</v>
      </c>
      <c r="G326" s="30">
        <v>603</v>
      </c>
      <c r="H326" s="30">
        <v>1500</v>
      </c>
      <c r="I326" s="30">
        <v>0</v>
      </c>
      <c r="J326" s="30">
        <f t="shared" si="23"/>
        <v>0</v>
      </c>
      <c r="K326" s="30">
        <v>510</v>
      </c>
      <c r="L326" s="30">
        <v>0</v>
      </c>
      <c r="M326" s="30">
        <v>990</v>
      </c>
      <c r="N326" s="30">
        <v>0</v>
      </c>
      <c r="O326" s="30">
        <v>510</v>
      </c>
      <c r="P326" s="30">
        <v>10</v>
      </c>
      <c r="Q326" s="30">
        <v>500</v>
      </c>
      <c r="R326" s="30">
        <v>5</v>
      </c>
      <c r="S326" s="30">
        <v>0</v>
      </c>
      <c r="T326" s="30">
        <v>2</v>
      </c>
      <c r="U326" s="30">
        <v>5</v>
      </c>
      <c r="V326" s="30">
        <v>0</v>
      </c>
      <c r="W326" s="30">
        <v>0</v>
      </c>
      <c r="X326" s="30">
        <v>0</v>
      </c>
      <c r="Y326" s="30">
        <v>0</v>
      </c>
      <c r="Z326" s="2"/>
      <c r="AA326" s="35">
        <v>4</v>
      </c>
      <c r="AB326" s="16" t="s">
        <v>1351</v>
      </c>
      <c r="AC326" s="35">
        <v>45</v>
      </c>
      <c r="AD326" s="16" t="s">
        <v>546</v>
      </c>
      <c r="AE326" s="35">
        <v>1</v>
      </c>
      <c r="AF326" s="16" t="s">
        <v>1493</v>
      </c>
      <c r="AG326" s="29">
        <v>16</v>
      </c>
      <c r="AH326" s="16" t="s">
        <v>363</v>
      </c>
      <c r="AI326" s="29">
        <v>434</v>
      </c>
      <c r="AJ326" s="16" t="s">
        <v>1682</v>
      </c>
    </row>
    <row r="327" spans="1:36">
      <c r="A327">
        <v>5405</v>
      </c>
      <c r="B327" s="34" t="str">
        <f>VLOOKUP(A327,УИК!A:C,2,FALSE)</f>
        <v>Израиль</v>
      </c>
      <c r="C327" s="34" t="str">
        <f>VLOOKUP(A327,УИК!A:C,3,FALSE)</f>
        <v>г. Хадера</v>
      </c>
      <c r="D327" s="30">
        <f t="shared" si="20"/>
        <v>506</v>
      </c>
      <c r="E327" s="30">
        <f t="shared" si="21"/>
        <v>506</v>
      </c>
      <c r="F327" s="37">
        <f t="shared" si="22"/>
        <v>0.59683794466403162</v>
      </c>
      <c r="G327" s="30">
        <v>506</v>
      </c>
      <c r="H327" s="30">
        <v>10000</v>
      </c>
      <c r="I327" s="30">
        <v>0</v>
      </c>
      <c r="J327" s="30">
        <f t="shared" si="23"/>
        <v>0</v>
      </c>
      <c r="K327" s="30">
        <v>474</v>
      </c>
      <c r="L327" s="30">
        <v>32</v>
      </c>
      <c r="M327" s="30">
        <v>9494</v>
      </c>
      <c r="N327" s="30">
        <v>32</v>
      </c>
      <c r="O327" s="30">
        <v>474</v>
      </c>
      <c r="P327" s="30">
        <v>3</v>
      </c>
      <c r="Q327" s="30">
        <v>503</v>
      </c>
      <c r="R327" s="30">
        <v>20</v>
      </c>
      <c r="S327" s="30">
        <v>0</v>
      </c>
      <c r="T327" s="30">
        <v>2</v>
      </c>
      <c r="U327" s="30">
        <v>20</v>
      </c>
      <c r="V327" s="30">
        <v>0</v>
      </c>
      <c r="W327" s="30">
        <v>0</v>
      </c>
      <c r="X327" s="30">
        <v>0</v>
      </c>
      <c r="Y327" s="30">
        <v>0</v>
      </c>
      <c r="Z327" s="2"/>
      <c r="AA327" s="35">
        <v>17</v>
      </c>
      <c r="AB327" s="16" t="s">
        <v>1352</v>
      </c>
      <c r="AC327" s="35">
        <v>18</v>
      </c>
      <c r="AD327" s="16" t="s">
        <v>1428</v>
      </c>
      <c r="AE327" s="35">
        <v>25</v>
      </c>
      <c r="AF327" s="16" t="s">
        <v>1494</v>
      </c>
      <c r="AG327" s="29">
        <v>141</v>
      </c>
      <c r="AH327" s="16" t="s">
        <v>1566</v>
      </c>
      <c r="AI327" s="29">
        <v>302</v>
      </c>
      <c r="AJ327" s="16" t="s">
        <v>1683</v>
      </c>
    </row>
    <row r="328" spans="1:36">
      <c r="A328">
        <v>5408</v>
      </c>
      <c r="B328" s="34" t="str">
        <f>VLOOKUP(A328,УИК!A:C,2,FALSE)</f>
        <v>Абхазия</v>
      </c>
      <c r="C328" s="34" t="str">
        <f>VLOOKUP(A328,УИК!A:C,3,FALSE)</f>
        <v>г. Гал</v>
      </c>
      <c r="D328" s="30">
        <f t="shared" si="20"/>
        <v>593</v>
      </c>
      <c r="E328" s="30">
        <f t="shared" si="21"/>
        <v>593</v>
      </c>
      <c r="F328" s="37">
        <f t="shared" si="22"/>
        <v>0.6998313659359191</v>
      </c>
      <c r="G328" s="30">
        <v>593</v>
      </c>
      <c r="H328" s="30">
        <v>6000</v>
      </c>
      <c r="I328" s="30">
        <v>0</v>
      </c>
      <c r="J328" s="30">
        <f t="shared" si="23"/>
        <v>0</v>
      </c>
      <c r="K328" s="30">
        <v>593</v>
      </c>
      <c r="L328" s="30">
        <v>0</v>
      </c>
      <c r="M328" s="30">
        <v>5407</v>
      </c>
      <c r="N328" s="30">
        <v>0</v>
      </c>
      <c r="O328" s="30">
        <v>593</v>
      </c>
      <c r="P328" s="30">
        <v>26</v>
      </c>
      <c r="Q328" s="30">
        <v>567</v>
      </c>
      <c r="R328" s="30">
        <v>10</v>
      </c>
      <c r="S328" s="30">
        <v>10</v>
      </c>
      <c r="T328" s="30">
        <v>5</v>
      </c>
      <c r="U328" s="30">
        <v>0</v>
      </c>
      <c r="V328" s="30">
        <v>0</v>
      </c>
      <c r="W328" s="30">
        <v>0</v>
      </c>
      <c r="X328" s="30">
        <v>0</v>
      </c>
      <c r="Y328" s="30">
        <v>0</v>
      </c>
      <c r="Z328" s="2"/>
      <c r="AA328" s="35">
        <v>48</v>
      </c>
      <c r="AB328" s="16" t="s">
        <v>863</v>
      </c>
      <c r="AC328" s="35">
        <v>36</v>
      </c>
      <c r="AD328" s="16" t="s">
        <v>1429</v>
      </c>
      <c r="AE328" s="35">
        <v>11</v>
      </c>
      <c r="AF328" s="16" t="s">
        <v>728</v>
      </c>
      <c r="AG328" s="29">
        <v>57</v>
      </c>
      <c r="AH328" s="16" t="s">
        <v>1567</v>
      </c>
      <c r="AI328" s="29">
        <v>415</v>
      </c>
      <c r="AJ328" s="16" t="s">
        <v>1684</v>
      </c>
    </row>
    <row r="329" spans="1:36">
      <c r="A329">
        <v>5409</v>
      </c>
      <c r="B329" s="34" t="str">
        <f>VLOOKUP(A329,УИК!A:C,2,FALSE)</f>
        <v>Испания</v>
      </c>
      <c r="C329" s="34" t="str">
        <f>VLOOKUP(A329,УИК!A:C,3,FALSE)</f>
        <v>г. Лас-Пальмас</v>
      </c>
      <c r="D329" s="30">
        <f t="shared" si="20"/>
        <v>366</v>
      </c>
      <c r="E329" s="30">
        <f t="shared" si="21"/>
        <v>366</v>
      </c>
      <c r="F329" s="37">
        <f t="shared" si="22"/>
        <v>0.47814207650273222</v>
      </c>
      <c r="G329" s="30">
        <v>366</v>
      </c>
      <c r="H329" s="30">
        <v>550</v>
      </c>
      <c r="I329" s="30">
        <v>308</v>
      </c>
      <c r="J329" s="30">
        <f t="shared" si="23"/>
        <v>1</v>
      </c>
      <c r="K329" s="30">
        <v>58</v>
      </c>
      <c r="L329" s="30">
        <v>0</v>
      </c>
      <c r="M329" s="30">
        <v>184</v>
      </c>
      <c r="N329" s="30">
        <v>308</v>
      </c>
      <c r="O329" s="30">
        <v>58</v>
      </c>
      <c r="P329" s="30">
        <v>4</v>
      </c>
      <c r="Q329" s="30">
        <v>362</v>
      </c>
      <c r="R329" s="30">
        <v>3</v>
      </c>
      <c r="S329" s="30">
        <v>0</v>
      </c>
      <c r="T329" s="30">
        <v>0</v>
      </c>
      <c r="U329" s="30">
        <v>3</v>
      </c>
      <c r="V329" s="30">
        <v>0</v>
      </c>
      <c r="W329" s="30">
        <v>0</v>
      </c>
      <c r="X329" s="30">
        <v>0</v>
      </c>
      <c r="Y329" s="30">
        <v>0</v>
      </c>
      <c r="Z329" s="2"/>
      <c r="AA329" s="35">
        <v>10</v>
      </c>
      <c r="AB329" s="16" t="s">
        <v>287</v>
      </c>
      <c r="AC329" s="35">
        <v>32</v>
      </c>
      <c r="AD329" s="16" t="s">
        <v>387</v>
      </c>
      <c r="AE329" s="35">
        <v>19</v>
      </c>
      <c r="AF329" s="16" t="s">
        <v>1495</v>
      </c>
      <c r="AG329" s="29">
        <v>126</v>
      </c>
      <c r="AH329" s="16" t="s">
        <v>1568</v>
      </c>
      <c r="AI329" s="29">
        <v>175</v>
      </c>
      <c r="AJ329" s="16" t="s">
        <v>1685</v>
      </c>
    </row>
    <row r="330" spans="1:36">
      <c r="A330">
        <v>5411</v>
      </c>
      <c r="B330" s="34" t="str">
        <f>VLOOKUP(A330,УИК!A:C,2,FALSE)</f>
        <v>Абхазия</v>
      </c>
      <c r="C330" s="34" t="str">
        <f>VLOOKUP(A330,УИК!A:C,3,FALSE)</f>
        <v>Посольство в Сухуме-2</v>
      </c>
      <c r="D330" s="30">
        <f t="shared" si="20"/>
        <v>2602</v>
      </c>
      <c r="E330" s="30">
        <f t="shared" si="21"/>
        <v>2602</v>
      </c>
      <c r="F330" s="37">
        <f t="shared" si="22"/>
        <v>0.88970023059185244</v>
      </c>
      <c r="G330" s="30">
        <v>2602</v>
      </c>
      <c r="H330" s="30">
        <v>17000</v>
      </c>
      <c r="I330" s="30">
        <v>0</v>
      </c>
      <c r="J330" s="30">
        <f t="shared" si="23"/>
        <v>0</v>
      </c>
      <c r="K330" s="30">
        <v>2577</v>
      </c>
      <c r="L330" s="30">
        <v>25</v>
      </c>
      <c r="M330" s="30">
        <v>14398</v>
      </c>
      <c r="N330" s="30">
        <v>25</v>
      </c>
      <c r="O330" s="30">
        <v>2577</v>
      </c>
      <c r="P330" s="30">
        <v>110</v>
      </c>
      <c r="Q330" s="30">
        <v>2492</v>
      </c>
      <c r="R330" s="30">
        <v>10</v>
      </c>
      <c r="S330" s="30">
        <v>0</v>
      </c>
      <c r="T330" s="30">
        <v>2</v>
      </c>
      <c r="U330" s="30">
        <v>10</v>
      </c>
      <c r="V330" s="30">
        <v>0</v>
      </c>
      <c r="W330" s="30">
        <v>0</v>
      </c>
      <c r="X330" s="30">
        <v>0</v>
      </c>
      <c r="Y330" s="30">
        <v>0</v>
      </c>
      <c r="Z330" s="2"/>
      <c r="AA330" s="35">
        <v>47</v>
      </c>
      <c r="AB330" s="16" t="s">
        <v>1353</v>
      </c>
      <c r="AC330" s="35">
        <v>83</v>
      </c>
      <c r="AD330" s="16" t="s">
        <v>716</v>
      </c>
      <c r="AE330" s="35">
        <v>11</v>
      </c>
      <c r="AF330" s="16" t="s">
        <v>1369</v>
      </c>
      <c r="AG330" s="29">
        <v>36</v>
      </c>
      <c r="AH330" s="16" t="s">
        <v>348</v>
      </c>
      <c r="AI330" s="29">
        <v>2315</v>
      </c>
      <c r="AJ330" s="16" t="s">
        <v>1686</v>
      </c>
    </row>
    <row r="331" spans="1:36">
      <c r="A331">
        <v>5413</v>
      </c>
      <c r="B331" s="34" t="str">
        <f>VLOOKUP(A331,УИК!A:C,2,FALSE)</f>
        <v>Молдавия</v>
      </c>
      <c r="C331" s="34" t="str">
        <f>VLOOKUP(A331,УИК!A:C,3,FALSE)</f>
        <v xml:space="preserve">г. Тирасполь </v>
      </c>
      <c r="D331" s="30">
        <f t="shared" si="20"/>
        <v>2531</v>
      </c>
      <c r="E331" s="30">
        <f t="shared" si="21"/>
        <v>2531</v>
      </c>
      <c r="F331" s="37">
        <f t="shared" si="22"/>
        <v>0.8652706440142236</v>
      </c>
      <c r="G331" s="30">
        <v>2531</v>
      </c>
      <c r="H331" s="30">
        <v>7000</v>
      </c>
      <c r="I331" s="30">
        <v>0</v>
      </c>
      <c r="J331" s="30">
        <f t="shared" si="23"/>
        <v>0</v>
      </c>
      <c r="K331" s="30">
        <v>2488</v>
      </c>
      <c r="L331" s="30">
        <v>43</v>
      </c>
      <c r="M331" s="30">
        <v>4469</v>
      </c>
      <c r="N331" s="30">
        <v>43</v>
      </c>
      <c r="O331" s="30">
        <v>2488</v>
      </c>
      <c r="P331" s="30">
        <v>18</v>
      </c>
      <c r="Q331" s="30">
        <v>2513</v>
      </c>
      <c r="R331" s="30">
        <v>15</v>
      </c>
      <c r="S331" s="30">
        <v>0</v>
      </c>
      <c r="T331" s="30">
        <v>4</v>
      </c>
      <c r="U331" s="30">
        <v>15</v>
      </c>
      <c r="V331" s="30">
        <v>0</v>
      </c>
      <c r="W331" s="30">
        <v>0</v>
      </c>
      <c r="X331" s="30">
        <v>0</v>
      </c>
      <c r="Y331" s="30">
        <v>0</v>
      </c>
      <c r="Z331" s="2"/>
      <c r="AA331" s="35">
        <v>78</v>
      </c>
      <c r="AB331" s="16" t="s">
        <v>1354</v>
      </c>
      <c r="AC331" s="35">
        <v>141</v>
      </c>
      <c r="AD331" s="16" t="s">
        <v>1430</v>
      </c>
      <c r="AE331" s="35">
        <v>22</v>
      </c>
      <c r="AF331" s="16" t="s">
        <v>1480</v>
      </c>
      <c r="AG331" s="29">
        <v>82</v>
      </c>
      <c r="AH331" s="16" t="s">
        <v>1569</v>
      </c>
      <c r="AI331" s="29">
        <v>2190</v>
      </c>
      <c r="AJ331" s="16" t="s">
        <v>1687</v>
      </c>
    </row>
    <row r="332" spans="1:36">
      <c r="A332">
        <v>5414</v>
      </c>
      <c r="B332" s="34" t="str">
        <f>VLOOKUP(A332,УИК!A:C,2,FALSE)</f>
        <v>Молдавия</v>
      </c>
      <c r="C332" s="34" t="str">
        <f>VLOOKUP(A332,УИК!A:C,3,FALSE)</f>
        <v>г. Тирасполь</v>
      </c>
      <c r="D332" s="30">
        <f t="shared" si="20"/>
        <v>930</v>
      </c>
      <c r="E332" s="30">
        <f t="shared" si="21"/>
        <v>930</v>
      </c>
      <c r="F332" s="37">
        <f t="shared" si="22"/>
        <v>0.85913978494623655</v>
      </c>
      <c r="G332" s="30">
        <v>930</v>
      </c>
      <c r="H332" s="30">
        <v>7000</v>
      </c>
      <c r="I332" s="30">
        <v>0</v>
      </c>
      <c r="J332" s="30">
        <f t="shared" si="23"/>
        <v>0</v>
      </c>
      <c r="K332" s="30">
        <v>911</v>
      </c>
      <c r="L332" s="30">
        <v>19</v>
      </c>
      <c r="M332" s="30">
        <v>6070</v>
      </c>
      <c r="N332" s="30">
        <v>19</v>
      </c>
      <c r="O332" s="30">
        <v>911</v>
      </c>
      <c r="P332" s="30">
        <v>0</v>
      </c>
      <c r="Q332" s="30">
        <v>930</v>
      </c>
      <c r="R332" s="30">
        <v>15</v>
      </c>
      <c r="S332" s="30">
        <v>0</v>
      </c>
      <c r="T332" s="30">
        <v>4</v>
      </c>
      <c r="U332" s="30">
        <v>15</v>
      </c>
      <c r="V332" s="30">
        <v>0</v>
      </c>
      <c r="W332" s="30">
        <v>0</v>
      </c>
      <c r="X332" s="30">
        <v>0</v>
      </c>
      <c r="Y332" s="30">
        <v>0</v>
      </c>
      <c r="Z332" s="2"/>
      <c r="AA332" s="35">
        <v>25</v>
      </c>
      <c r="AB332" s="16" t="s">
        <v>675</v>
      </c>
      <c r="AC332" s="35">
        <v>56</v>
      </c>
      <c r="AD332" s="16" t="s">
        <v>1431</v>
      </c>
      <c r="AE332" s="35">
        <v>10</v>
      </c>
      <c r="AF332" s="16" t="s">
        <v>437</v>
      </c>
      <c r="AG332" s="29">
        <v>40</v>
      </c>
      <c r="AH332" s="16" t="s">
        <v>323</v>
      </c>
      <c r="AI332" s="29">
        <v>799</v>
      </c>
      <c r="AJ332" s="16" t="s">
        <v>1688</v>
      </c>
    </row>
    <row r="333" spans="1:36">
      <c r="A333">
        <v>5415</v>
      </c>
      <c r="B333" s="34" t="str">
        <f>VLOOKUP(A333,УИК!A:C,2,FALSE)</f>
        <v>Молдавия</v>
      </c>
      <c r="C333" s="34" t="str">
        <f>VLOOKUP(A333,УИК!A:C,3,FALSE)</f>
        <v xml:space="preserve">г. Тирасполь </v>
      </c>
      <c r="D333" s="30">
        <f t="shared" si="20"/>
        <v>2771</v>
      </c>
      <c r="E333" s="30">
        <f t="shared" si="21"/>
        <v>2771</v>
      </c>
      <c r="F333" s="37">
        <f t="shared" si="22"/>
        <v>0.85239985564778054</v>
      </c>
      <c r="G333" s="30">
        <v>2771</v>
      </c>
      <c r="H333" s="30">
        <v>7000</v>
      </c>
      <c r="I333" s="30">
        <v>0</v>
      </c>
      <c r="J333" s="30">
        <f t="shared" si="23"/>
        <v>0</v>
      </c>
      <c r="K333" s="30">
        <v>2725</v>
      </c>
      <c r="L333" s="30">
        <v>46</v>
      </c>
      <c r="M333" s="30">
        <v>4229</v>
      </c>
      <c r="N333" s="30">
        <v>46</v>
      </c>
      <c r="O333" s="30">
        <v>2725</v>
      </c>
      <c r="P333" s="30">
        <v>26</v>
      </c>
      <c r="Q333" s="30">
        <v>2745</v>
      </c>
      <c r="R333" s="30">
        <v>15</v>
      </c>
      <c r="S333" s="30">
        <v>0</v>
      </c>
      <c r="T333" s="30">
        <v>1</v>
      </c>
      <c r="U333" s="30">
        <v>15</v>
      </c>
      <c r="V333" s="30">
        <v>0</v>
      </c>
      <c r="W333" s="30">
        <v>0</v>
      </c>
      <c r="X333" s="30">
        <v>0</v>
      </c>
      <c r="Y333" s="30">
        <v>0</v>
      </c>
      <c r="Z333" s="2"/>
      <c r="AA333" s="35">
        <v>92</v>
      </c>
      <c r="AB333" s="16" t="s">
        <v>308</v>
      </c>
      <c r="AC333" s="35">
        <v>172</v>
      </c>
      <c r="AD333" s="16" t="s">
        <v>1432</v>
      </c>
      <c r="AE333" s="35">
        <v>34</v>
      </c>
      <c r="AF333" s="16" t="s">
        <v>1496</v>
      </c>
      <c r="AG333" s="29">
        <v>85</v>
      </c>
      <c r="AH333" s="16" t="s">
        <v>326</v>
      </c>
      <c r="AI333" s="29">
        <v>2362</v>
      </c>
      <c r="AJ333" s="16" t="s">
        <v>1689</v>
      </c>
    </row>
    <row r="334" spans="1:36">
      <c r="A334">
        <v>5416</v>
      </c>
      <c r="B334" s="34" t="str">
        <f>VLOOKUP(A334,УИК!A:C,2,FALSE)</f>
        <v>Молдавия</v>
      </c>
      <c r="C334" s="34" t="str">
        <f>VLOOKUP(A334,УИК!A:C,3,FALSE)</f>
        <v>г. Тирасполь</v>
      </c>
      <c r="D334" s="30">
        <f t="shared" si="20"/>
        <v>748</v>
      </c>
      <c r="E334" s="30">
        <f t="shared" si="21"/>
        <v>748</v>
      </c>
      <c r="F334" s="37">
        <f t="shared" si="22"/>
        <v>0.91443850267379678</v>
      </c>
      <c r="G334" s="30">
        <v>748</v>
      </c>
      <c r="H334" s="30">
        <v>7000</v>
      </c>
      <c r="I334" s="30">
        <v>0</v>
      </c>
      <c r="J334" s="30">
        <f t="shared" si="23"/>
        <v>0</v>
      </c>
      <c r="K334" s="30">
        <v>743</v>
      </c>
      <c r="L334" s="30">
        <v>5</v>
      </c>
      <c r="M334" s="30">
        <v>6252</v>
      </c>
      <c r="N334" s="30">
        <v>5</v>
      </c>
      <c r="O334" s="30">
        <v>743</v>
      </c>
      <c r="P334" s="30">
        <v>5</v>
      </c>
      <c r="Q334" s="30">
        <v>743</v>
      </c>
      <c r="R334" s="30">
        <v>15</v>
      </c>
      <c r="S334" s="30">
        <v>0</v>
      </c>
      <c r="T334" s="30">
        <v>0</v>
      </c>
      <c r="U334" s="30">
        <v>15</v>
      </c>
      <c r="V334" s="30">
        <v>0</v>
      </c>
      <c r="W334" s="30">
        <v>0</v>
      </c>
      <c r="X334" s="30">
        <v>0</v>
      </c>
      <c r="Y334" s="30">
        <v>0</v>
      </c>
      <c r="Z334" s="2"/>
      <c r="AA334" s="35">
        <v>13</v>
      </c>
      <c r="AB334" s="16" t="s">
        <v>1328</v>
      </c>
      <c r="AC334" s="35">
        <v>29</v>
      </c>
      <c r="AD334" s="16" t="s">
        <v>311</v>
      </c>
      <c r="AE334" s="35">
        <v>2</v>
      </c>
      <c r="AF334" s="16" t="s">
        <v>747</v>
      </c>
      <c r="AG334" s="29">
        <v>15</v>
      </c>
      <c r="AH334" s="16" t="s">
        <v>1570</v>
      </c>
      <c r="AI334" s="29">
        <v>684</v>
      </c>
      <c r="AJ334" s="16" t="s">
        <v>1690</v>
      </c>
    </row>
    <row r="335" spans="1:36">
      <c r="A335">
        <v>5417</v>
      </c>
      <c r="B335" s="34" t="str">
        <f>VLOOKUP(A335,УИК!A:C,2,FALSE)</f>
        <v>Молдавия</v>
      </c>
      <c r="C335" s="34" t="str">
        <f>VLOOKUP(A335,УИК!A:C,3,FALSE)</f>
        <v xml:space="preserve">г. Бендеры </v>
      </c>
      <c r="D335" s="30">
        <f t="shared" si="20"/>
        <v>871</v>
      </c>
      <c r="E335" s="30">
        <f t="shared" si="21"/>
        <v>871</v>
      </c>
      <c r="F335" s="37">
        <f t="shared" si="22"/>
        <v>0.88978185993111369</v>
      </c>
      <c r="G335" s="30">
        <v>871</v>
      </c>
      <c r="H335" s="30">
        <v>7000</v>
      </c>
      <c r="I335" s="30">
        <v>0</v>
      </c>
      <c r="J335" s="30">
        <f t="shared" si="23"/>
        <v>0</v>
      </c>
      <c r="K335" s="30">
        <v>839</v>
      </c>
      <c r="L335" s="30">
        <v>32</v>
      </c>
      <c r="M335" s="30">
        <v>6129</v>
      </c>
      <c r="N335" s="30">
        <v>32</v>
      </c>
      <c r="O335" s="30">
        <v>839</v>
      </c>
      <c r="P335" s="30">
        <v>4</v>
      </c>
      <c r="Q335" s="30">
        <v>867</v>
      </c>
      <c r="R335" s="30">
        <v>15</v>
      </c>
      <c r="S335" s="30">
        <v>0</v>
      </c>
      <c r="T335" s="30">
        <v>1</v>
      </c>
      <c r="U335" s="30">
        <v>15</v>
      </c>
      <c r="V335" s="30">
        <v>0</v>
      </c>
      <c r="W335" s="30">
        <v>0</v>
      </c>
      <c r="X335" s="30">
        <v>0</v>
      </c>
      <c r="Y335" s="30">
        <v>0</v>
      </c>
      <c r="Z335" s="2"/>
      <c r="AA335" s="35">
        <v>27</v>
      </c>
      <c r="AB335" s="16" t="s">
        <v>304</v>
      </c>
      <c r="AC335" s="35">
        <v>32</v>
      </c>
      <c r="AD335" s="16" t="s">
        <v>1433</v>
      </c>
      <c r="AE335" s="35">
        <v>8</v>
      </c>
      <c r="AF335" s="16" t="s">
        <v>1497</v>
      </c>
      <c r="AG335" s="29">
        <v>25</v>
      </c>
      <c r="AH335" s="16" t="s">
        <v>1571</v>
      </c>
      <c r="AI335" s="29">
        <v>775</v>
      </c>
      <c r="AJ335" s="16" t="s">
        <v>1691</v>
      </c>
    </row>
    <row r="336" spans="1:36">
      <c r="A336">
        <v>5418</v>
      </c>
      <c r="B336" s="34" t="str">
        <f>VLOOKUP(A336,УИК!A:C,2,FALSE)</f>
        <v>Молдавия</v>
      </c>
      <c r="C336" s="34" t="str">
        <f>VLOOKUP(A336,УИК!A:C,3,FALSE)</f>
        <v xml:space="preserve">г. Бендеры </v>
      </c>
      <c r="D336" s="30">
        <f t="shared" si="20"/>
        <v>1710</v>
      </c>
      <c r="E336" s="30">
        <f t="shared" si="21"/>
        <v>1710</v>
      </c>
      <c r="F336" s="37">
        <f t="shared" si="22"/>
        <v>0.87485380116959066</v>
      </c>
      <c r="G336" s="30">
        <v>1710</v>
      </c>
      <c r="H336" s="30">
        <v>7000</v>
      </c>
      <c r="I336" s="30">
        <v>0</v>
      </c>
      <c r="J336" s="30">
        <f t="shared" si="23"/>
        <v>0</v>
      </c>
      <c r="K336" s="30">
        <v>1667</v>
      </c>
      <c r="L336" s="30">
        <v>43</v>
      </c>
      <c r="M336" s="30">
        <v>5290</v>
      </c>
      <c r="N336" s="30">
        <v>43</v>
      </c>
      <c r="O336" s="30">
        <v>1667</v>
      </c>
      <c r="P336" s="30">
        <v>11</v>
      </c>
      <c r="Q336" s="30">
        <v>1699</v>
      </c>
      <c r="R336" s="30">
        <v>15</v>
      </c>
      <c r="S336" s="30">
        <v>0</v>
      </c>
      <c r="T336" s="30">
        <v>2</v>
      </c>
      <c r="U336" s="30">
        <v>15</v>
      </c>
      <c r="V336" s="30">
        <v>0</v>
      </c>
      <c r="W336" s="30">
        <v>0</v>
      </c>
      <c r="X336" s="30">
        <v>0</v>
      </c>
      <c r="Y336" s="30">
        <v>0</v>
      </c>
      <c r="Z336" s="2"/>
      <c r="AA336" s="35">
        <v>45</v>
      </c>
      <c r="AB336" s="16" t="s">
        <v>1355</v>
      </c>
      <c r="AC336" s="35">
        <v>93</v>
      </c>
      <c r="AD336" s="16" t="s">
        <v>1434</v>
      </c>
      <c r="AE336" s="35">
        <v>9</v>
      </c>
      <c r="AF336" s="16" t="s">
        <v>720</v>
      </c>
      <c r="AG336" s="29">
        <v>56</v>
      </c>
      <c r="AH336" s="16" t="s">
        <v>344</v>
      </c>
      <c r="AI336" s="29">
        <v>1496</v>
      </c>
      <c r="AJ336" s="16" t="s">
        <v>1692</v>
      </c>
    </row>
    <row r="337" spans="1:36">
      <c r="A337">
        <v>5419</v>
      </c>
      <c r="B337" s="34" t="str">
        <f>VLOOKUP(A337,УИК!A:C,2,FALSE)</f>
        <v>Молдавия</v>
      </c>
      <c r="C337" s="34" t="str">
        <f>VLOOKUP(A337,УИК!A:C,3,FALSE)</f>
        <v xml:space="preserve">г. Дубоссары </v>
      </c>
      <c r="D337" s="30">
        <f t="shared" si="20"/>
        <v>952</v>
      </c>
      <c r="E337" s="30">
        <f t="shared" si="21"/>
        <v>952</v>
      </c>
      <c r="F337" s="37">
        <f t="shared" si="22"/>
        <v>0.88550420168067223</v>
      </c>
      <c r="G337" s="30">
        <v>952</v>
      </c>
      <c r="H337" s="30">
        <v>7000</v>
      </c>
      <c r="I337" s="30">
        <v>0</v>
      </c>
      <c r="J337" s="30">
        <f t="shared" si="23"/>
        <v>0</v>
      </c>
      <c r="K337" s="30">
        <v>933</v>
      </c>
      <c r="L337" s="30">
        <v>19</v>
      </c>
      <c r="M337" s="30">
        <v>6048</v>
      </c>
      <c r="N337" s="30">
        <v>19</v>
      </c>
      <c r="O337" s="30">
        <v>933</v>
      </c>
      <c r="P337" s="30">
        <v>6</v>
      </c>
      <c r="Q337" s="30">
        <v>946</v>
      </c>
      <c r="R337" s="30">
        <v>15</v>
      </c>
      <c r="S337" s="30">
        <v>0</v>
      </c>
      <c r="T337" s="30">
        <v>0</v>
      </c>
      <c r="U337" s="30">
        <v>15</v>
      </c>
      <c r="V337" s="30">
        <v>0</v>
      </c>
      <c r="W337" s="30">
        <v>0</v>
      </c>
      <c r="X337" s="30">
        <v>0</v>
      </c>
      <c r="Y337" s="30">
        <v>0</v>
      </c>
      <c r="Z337" s="2"/>
      <c r="AA337" s="35">
        <v>28</v>
      </c>
      <c r="AB337" s="16" t="s">
        <v>691</v>
      </c>
      <c r="AC337" s="35">
        <v>51</v>
      </c>
      <c r="AD337" s="16" t="s">
        <v>739</v>
      </c>
      <c r="AE337" s="35">
        <v>5</v>
      </c>
      <c r="AF337" s="16" t="s">
        <v>720</v>
      </c>
      <c r="AG337" s="29">
        <v>19</v>
      </c>
      <c r="AH337" s="16" t="s">
        <v>602</v>
      </c>
      <c r="AI337" s="29">
        <v>843</v>
      </c>
      <c r="AJ337" s="16" t="s">
        <v>1693</v>
      </c>
    </row>
    <row r="338" spans="1:36">
      <c r="A338">
        <v>5420</v>
      </c>
      <c r="B338" s="34" t="str">
        <f>VLOOKUP(A338,УИК!A:C,2,FALSE)</f>
        <v>Молдавия</v>
      </c>
      <c r="C338" s="34" t="str">
        <f>VLOOKUP(A338,УИК!A:C,3,FALSE)</f>
        <v xml:space="preserve">г. Рыбница </v>
      </c>
      <c r="D338" s="30">
        <f t="shared" si="20"/>
        <v>1305</v>
      </c>
      <c r="E338" s="30">
        <f t="shared" si="21"/>
        <v>1305</v>
      </c>
      <c r="F338" s="37">
        <f t="shared" si="22"/>
        <v>0.83678160919540234</v>
      </c>
      <c r="G338" s="30">
        <v>1305</v>
      </c>
      <c r="H338" s="30">
        <v>7000</v>
      </c>
      <c r="I338" s="30">
        <v>0</v>
      </c>
      <c r="J338" s="30">
        <f t="shared" si="23"/>
        <v>0</v>
      </c>
      <c r="K338" s="30">
        <v>1305</v>
      </c>
      <c r="L338" s="30">
        <v>0</v>
      </c>
      <c r="M338" s="30">
        <v>5695</v>
      </c>
      <c r="N338" s="30">
        <v>0</v>
      </c>
      <c r="O338" s="30">
        <v>1305</v>
      </c>
      <c r="P338" s="30">
        <v>14</v>
      </c>
      <c r="Q338" s="30">
        <v>1291</v>
      </c>
      <c r="R338" s="30">
        <v>15</v>
      </c>
      <c r="S338" s="30">
        <v>0</v>
      </c>
      <c r="T338" s="30">
        <v>0</v>
      </c>
      <c r="U338" s="30">
        <v>15</v>
      </c>
      <c r="V338" s="30">
        <v>0</v>
      </c>
      <c r="W338" s="30">
        <v>0</v>
      </c>
      <c r="X338" s="30">
        <v>0</v>
      </c>
      <c r="Y338" s="30">
        <v>0</v>
      </c>
      <c r="Z338" s="2"/>
      <c r="AA338" s="35">
        <v>50</v>
      </c>
      <c r="AB338" s="16" t="s">
        <v>291</v>
      </c>
      <c r="AC338" s="35">
        <v>85</v>
      </c>
      <c r="AD338" s="16" t="s">
        <v>1435</v>
      </c>
      <c r="AE338" s="35">
        <v>15</v>
      </c>
      <c r="AF338" s="16" t="s">
        <v>434</v>
      </c>
      <c r="AG338" s="29">
        <v>49</v>
      </c>
      <c r="AH338" s="16" t="s">
        <v>337</v>
      </c>
      <c r="AI338" s="29">
        <v>1092</v>
      </c>
      <c r="AJ338" s="16" t="s">
        <v>1694</v>
      </c>
    </row>
    <row r="339" spans="1:36">
      <c r="A339">
        <v>5422</v>
      </c>
      <c r="B339" s="34" t="str">
        <f>VLOOKUP(A339,УИК!A:C,2,FALSE)</f>
        <v>КНР</v>
      </c>
      <c r="C339" s="34" t="str">
        <f>VLOOKUP(A339,УИК!A:C,3,FALSE)</f>
        <v>Генеральное консульство в Гуанчжоу</v>
      </c>
      <c r="D339" s="30">
        <f t="shared" si="20"/>
        <v>487</v>
      </c>
      <c r="E339" s="30">
        <f t="shared" si="21"/>
        <v>487</v>
      </c>
      <c r="F339" s="37">
        <f t="shared" si="22"/>
        <v>0.30800821355236141</v>
      </c>
      <c r="G339" s="30">
        <v>487</v>
      </c>
      <c r="H339" s="30">
        <v>1300</v>
      </c>
      <c r="I339" s="30">
        <v>0</v>
      </c>
      <c r="J339" s="30">
        <f t="shared" si="23"/>
        <v>0</v>
      </c>
      <c r="K339" s="30">
        <v>487</v>
      </c>
      <c r="L339" s="30">
        <v>0</v>
      </c>
      <c r="M339" s="30">
        <v>813</v>
      </c>
      <c r="N339" s="30">
        <v>0</v>
      </c>
      <c r="O339" s="30">
        <v>487</v>
      </c>
      <c r="P339" s="30">
        <v>12</v>
      </c>
      <c r="Q339" s="30">
        <v>475</v>
      </c>
      <c r="R339" s="30">
        <v>7</v>
      </c>
      <c r="S339" s="30">
        <v>0</v>
      </c>
      <c r="T339" s="30">
        <v>25</v>
      </c>
      <c r="U339" s="30">
        <v>7</v>
      </c>
      <c r="V339" s="30">
        <v>0</v>
      </c>
      <c r="W339" s="30">
        <v>0</v>
      </c>
      <c r="X339" s="30">
        <v>0</v>
      </c>
      <c r="Y339" s="30">
        <v>0</v>
      </c>
      <c r="Z339" s="2"/>
      <c r="AA339" s="35">
        <v>31</v>
      </c>
      <c r="AB339" s="16" t="s">
        <v>1356</v>
      </c>
      <c r="AC339" s="35">
        <v>76</v>
      </c>
      <c r="AD339" s="16" t="s">
        <v>1436</v>
      </c>
      <c r="AE339" s="35">
        <v>21</v>
      </c>
      <c r="AF339" s="16" t="s">
        <v>328</v>
      </c>
      <c r="AG339" s="29">
        <v>197</v>
      </c>
      <c r="AH339" s="16" t="s">
        <v>1572</v>
      </c>
      <c r="AI339" s="29">
        <v>150</v>
      </c>
      <c r="AJ339" s="16" t="s">
        <v>1518</v>
      </c>
    </row>
    <row r="340" spans="1:36">
      <c r="A340">
        <v>5423</v>
      </c>
      <c r="B340" s="34" t="str">
        <f>VLOOKUP(A340,УИК!A:C,2,FALSE)</f>
        <v>Чад</v>
      </c>
      <c r="C340" s="34" t="str">
        <f>VLOOKUP(A340,УИК!A:C,3,FALSE)</f>
        <v>Посольство в Нджамене</v>
      </c>
      <c r="D340" s="30">
        <f t="shared" si="20"/>
        <v>23</v>
      </c>
      <c r="E340" s="30">
        <f t="shared" si="21"/>
        <v>23</v>
      </c>
      <c r="F340" s="37">
        <f t="shared" si="22"/>
        <v>0.73913043478260865</v>
      </c>
      <c r="G340" s="30">
        <v>23</v>
      </c>
      <c r="H340" s="30">
        <v>40</v>
      </c>
      <c r="I340" s="30">
        <v>0</v>
      </c>
      <c r="J340" s="30">
        <f t="shared" si="23"/>
        <v>0</v>
      </c>
      <c r="K340" s="30">
        <v>23</v>
      </c>
      <c r="L340" s="30">
        <v>0</v>
      </c>
      <c r="M340" s="30">
        <v>17</v>
      </c>
      <c r="N340" s="30">
        <v>0</v>
      </c>
      <c r="O340" s="30">
        <v>23</v>
      </c>
      <c r="P340" s="30">
        <v>0</v>
      </c>
      <c r="Q340" s="30">
        <v>23</v>
      </c>
      <c r="R340" s="30">
        <v>3</v>
      </c>
      <c r="S340" s="30">
        <v>0</v>
      </c>
      <c r="T340" s="30">
        <v>0</v>
      </c>
      <c r="U340" s="30">
        <v>3</v>
      </c>
      <c r="V340" s="30">
        <v>0</v>
      </c>
      <c r="W340" s="30">
        <v>0</v>
      </c>
      <c r="X340" s="30">
        <v>0</v>
      </c>
      <c r="Y340" s="30">
        <v>0</v>
      </c>
      <c r="Z340" s="2"/>
      <c r="AA340" s="35">
        <v>0</v>
      </c>
      <c r="AB340" s="16" t="s">
        <v>292</v>
      </c>
      <c r="AC340" s="35">
        <v>5</v>
      </c>
      <c r="AD340" s="16" t="s">
        <v>1437</v>
      </c>
      <c r="AE340" s="35">
        <v>1</v>
      </c>
      <c r="AF340" s="16" t="s">
        <v>305</v>
      </c>
      <c r="AG340" s="29">
        <v>0</v>
      </c>
      <c r="AH340" s="16" t="s">
        <v>292</v>
      </c>
      <c r="AI340" s="29">
        <v>17</v>
      </c>
      <c r="AJ340" s="16" t="s">
        <v>1695</v>
      </c>
    </row>
    <row r="341" spans="1:36">
      <c r="A341">
        <v>5426</v>
      </c>
      <c r="B341" s="34" t="str">
        <f>VLOOKUP(A341,УИК!A:C,2,FALSE)</f>
        <v>Канада</v>
      </c>
      <c r="C341" s="34" t="str">
        <f>VLOOKUP(A341,УИК!A:C,3,FALSE)</f>
        <v>г. Ванкувер</v>
      </c>
      <c r="D341" s="30">
        <f t="shared" si="20"/>
        <v>467</v>
      </c>
      <c r="E341" s="30">
        <f t="shared" si="21"/>
        <v>465</v>
      </c>
      <c r="F341" s="37">
        <f t="shared" si="22"/>
        <v>0.36344086021505378</v>
      </c>
      <c r="G341" s="30">
        <v>467</v>
      </c>
      <c r="H341" s="30">
        <v>800</v>
      </c>
      <c r="I341" s="30">
        <v>0</v>
      </c>
      <c r="J341" s="30">
        <f t="shared" si="23"/>
        <v>0</v>
      </c>
      <c r="K341" s="30">
        <v>467</v>
      </c>
      <c r="L341" s="30">
        <v>0</v>
      </c>
      <c r="M341" s="30">
        <v>333</v>
      </c>
      <c r="N341" s="30">
        <v>0</v>
      </c>
      <c r="O341" s="30">
        <v>465</v>
      </c>
      <c r="P341" s="30">
        <v>19</v>
      </c>
      <c r="Q341" s="30">
        <v>446</v>
      </c>
      <c r="R341" s="30">
        <v>5</v>
      </c>
      <c r="S341" s="30">
        <v>0</v>
      </c>
      <c r="T341" s="30">
        <v>5</v>
      </c>
      <c r="U341" s="30">
        <v>5</v>
      </c>
      <c r="V341" s="30">
        <v>0</v>
      </c>
      <c r="W341" s="30">
        <v>0</v>
      </c>
      <c r="X341" s="30">
        <v>0</v>
      </c>
      <c r="Y341" s="30">
        <v>0</v>
      </c>
      <c r="Z341" s="2"/>
      <c r="AA341" s="35">
        <v>12</v>
      </c>
      <c r="AB341" s="16" t="s">
        <v>1357</v>
      </c>
      <c r="AC341" s="35">
        <v>45</v>
      </c>
      <c r="AD341" s="16" t="s">
        <v>1382</v>
      </c>
      <c r="AE341" s="35">
        <v>27</v>
      </c>
      <c r="AF341" s="16" t="s">
        <v>1498</v>
      </c>
      <c r="AG341" s="29">
        <v>193</v>
      </c>
      <c r="AH341" s="16" t="s">
        <v>1573</v>
      </c>
      <c r="AI341" s="29">
        <v>169</v>
      </c>
      <c r="AJ341" s="16" t="s">
        <v>1696</v>
      </c>
    </row>
    <row r="342" spans="1:36">
      <c r="A342">
        <v>5427</v>
      </c>
      <c r="B342" s="34" t="str">
        <f>VLOOKUP(A342,УИК!A:C,2,FALSE)</f>
        <v>Норвегия</v>
      </c>
      <c r="C342" s="34" t="str">
        <f>VLOOKUP(A342,УИК!A:C,3,FALSE)</f>
        <v>Генеральное консульство в Киркенесе</v>
      </c>
      <c r="D342" s="30">
        <f t="shared" si="20"/>
        <v>232</v>
      </c>
      <c r="E342" s="30">
        <f t="shared" si="21"/>
        <v>232</v>
      </c>
      <c r="F342" s="37">
        <f t="shared" si="22"/>
        <v>0.44827586206896552</v>
      </c>
      <c r="G342" s="30">
        <v>232</v>
      </c>
      <c r="H342" s="30">
        <v>600</v>
      </c>
      <c r="I342" s="30">
        <v>100</v>
      </c>
      <c r="J342" s="30">
        <f t="shared" si="23"/>
        <v>1</v>
      </c>
      <c r="K342" s="30">
        <v>132</v>
      </c>
      <c r="L342" s="30">
        <v>0</v>
      </c>
      <c r="M342" s="30">
        <v>368</v>
      </c>
      <c r="N342" s="30">
        <v>100</v>
      </c>
      <c r="O342" s="30">
        <v>132</v>
      </c>
      <c r="P342" s="30">
        <v>2</v>
      </c>
      <c r="Q342" s="30">
        <v>230</v>
      </c>
      <c r="R342" s="30">
        <v>10</v>
      </c>
      <c r="S342" s="30">
        <v>0</v>
      </c>
      <c r="T342" s="30">
        <v>3</v>
      </c>
      <c r="U342" s="30">
        <v>10</v>
      </c>
      <c r="V342" s="30">
        <v>0</v>
      </c>
      <c r="W342" s="30">
        <v>0</v>
      </c>
      <c r="X342" s="30">
        <v>0</v>
      </c>
      <c r="Y342" s="30">
        <v>0</v>
      </c>
      <c r="Z342" s="2"/>
      <c r="AA342" s="35">
        <v>16</v>
      </c>
      <c r="AB342" s="16" t="s">
        <v>1358</v>
      </c>
      <c r="AC342" s="35">
        <v>34</v>
      </c>
      <c r="AD342" s="16" t="s">
        <v>1438</v>
      </c>
      <c r="AE342" s="35">
        <v>21</v>
      </c>
      <c r="AF342" s="16" t="s">
        <v>1499</v>
      </c>
      <c r="AG342" s="29">
        <v>55</v>
      </c>
      <c r="AH342" s="16" t="s">
        <v>460</v>
      </c>
      <c r="AI342" s="29">
        <v>104</v>
      </c>
      <c r="AJ342" s="16" t="s">
        <v>1697</v>
      </c>
    </row>
    <row r="343" spans="1:36">
      <c r="A343">
        <v>5430</v>
      </c>
      <c r="B343" s="34" t="str">
        <f>VLOOKUP(A343,УИК!A:C,2,FALSE)</f>
        <v>Южная Осетия</v>
      </c>
      <c r="C343" s="34" t="str">
        <f>VLOOKUP(A343,УИК!A:C,3,FALSE)</f>
        <v>Посольство в Цхинвале – 3</v>
      </c>
      <c r="D343" s="30">
        <f t="shared" si="20"/>
        <v>2248</v>
      </c>
      <c r="E343" s="30">
        <f t="shared" si="21"/>
        <v>2247</v>
      </c>
      <c r="F343" s="37">
        <f t="shared" si="22"/>
        <v>0.91855807743658213</v>
      </c>
      <c r="G343" s="30">
        <v>3069</v>
      </c>
      <c r="H343" s="30">
        <v>2500</v>
      </c>
      <c r="I343" s="30">
        <v>0</v>
      </c>
      <c r="J343" s="30">
        <f t="shared" si="23"/>
        <v>0</v>
      </c>
      <c r="K343" s="30">
        <v>2229</v>
      </c>
      <c r="L343" s="30">
        <v>19</v>
      </c>
      <c r="M343" s="30">
        <v>252</v>
      </c>
      <c r="N343" s="30">
        <v>19</v>
      </c>
      <c r="O343" s="30">
        <v>2228</v>
      </c>
      <c r="P343" s="30">
        <v>32</v>
      </c>
      <c r="Q343" s="30">
        <v>2215</v>
      </c>
      <c r="R343" s="30">
        <v>5</v>
      </c>
      <c r="S343" s="30">
        <v>0</v>
      </c>
      <c r="T343" s="30">
        <v>4</v>
      </c>
      <c r="U343" s="30">
        <v>5</v>
      </c>
      <c r="V343" s="30">
        <v>0</v>
      </c>
      <c r="W343" s="30">
        <v>0</v>
      </c>
      <c r="X343" s="30">
        <v>0</v>
      </c>
      <c r="Y343" s="30">
        <v>0</v>
      </c>
      <c r="Z343" s="2"/>
      <c r="AA343" s="35">
        <v>14</v>
      </c>
      <c r="AB343" s="16" t="s">
        <v>447</v>
      </c>
      <c r="AC343" s="35">
        <v>86</v>
      </c>
      <c r="AD343" s="16" t="s">
        <v>291</v>
      </c>
      <c r="AE343" s="35">
        <v>13</v>
      </c>
      <c r="AF343" s="16" t="s">
        <v>1500</v>
      </c>
      <c r="AG343" s="29">
        <v>38</v>
      </c>
      <c r="AH343" s="16" t="s">
        <v>1340</v>
      </c>
      <c r="AI343" s="29">
        <v>2064</v>
      </c>
      <c r="AJ343" s="16" t="s">
        <v>1698</v>
      </c>
    </row>
    <row r="344" spans="1:36">
      <c r="A344">
        <v>5431</v>
      </c>
      <c r="B344" s="34" t="str">
        <f>VLOOKUP(A344,УИК!A:C,2,FALSE)</f>
        <v>Монголия</v>
      </c>
      <c r="C344" s="34" t="str">
        <f>VLOOKUP(A344,УИК!A:C,3,FALSE)</f>
        <v>Генеральное консульство в Дархане</v>
      </c>
      <c r="D344" s="30">
        <f t="shared" si="20"/>
        <v>92</v>
      </c>
      <c r="E344" s="30">
        <f t="shared" si="21"/>
        <v>92</v>
      </c>
      <c r="F344" s="37">
        <f t="shared" si="22"/>
        <v>0.89130434782608692</v>
      </c>
      <c r="G344" s="30">
        <v>107</v>
      </c>
      <c r="H344" s="30">
        <v>230</v>
      </c>
      <c r="I344" s="30">
        <v>0</v>
      </c>
      <c r="J344" s="30">
        <f t="shared" si="23"/>
        <v>0</v>
      </c>
      <c r="K344" s="30">
        <v>52</v>
      </c>
      <c r="L344" s="30">
        <v>40</v>
      </c>
      <c r="M344" s="30">
        <v>138</v>
      </c>
      <c r="N344" s="30">
        <v>40</v>
      </c>
      <c r="O344" s="30">
        <v>52</v>
      </c>
      <c r="P344" s="30">
        <v>0</v>
      </c>
      <c r="Q344" s="30">
        <v>92</v>
      </c>
      <c r="R344" s="30">
        <v>5</v>
      </c>
      <c r="S344" s="30">
        <v>1</v>
      </c>
      <c r="T344" s="30">
        <v>0</v>
      </c>
      <c r="U344" s="30">
        <v>4</v>
      </c>
      <c r="V344" s="30">
        <v>0</v>
      </c>
      <c r="W344" s="30">
        <v>0</v>
      </c>
      <c r="X344" s="30">
        <v>0</v>
      </c>
      <c r="Y344" s="30">
        <v>0</v>
      </c>
      <c r="Z344" s="2"/>
      <c r="AA344" s="35">
        <v>1</v>
      </c>
      <c r="AB344" s="16" t="s">
        <v>712</v>
      </c>
      <c r="AC344" s="35">
        <v>5</v>
      </c>
      <c r="AD344" s="16" t="s">
        <v>1439</v>
      </c>
      <c r="AE344" s="35">
        <v>1</v>
      </c>
      <c r="AF344" s="16" t="s">
        <v>712</v>
      </c>
      <c r="AG344" s="29">
        <v>3</v>
      </c>
      <c r="AH344" s="16" t="s">
        <v>767</v>
      </c>
      <c r="AI344" s="29">
        <v>82</v>
      </c>
      <c r="AJ344" s="16" t="s">
        <v>1699</v>
      </c>
    </row>
    <row r="345" spans="1:36">
      <c r="A345">
        <v>5432</v>
      </c>
      <c r="B345" s="34" t="str">
        <f>VLOOKUP(A345,УИК!A:C,2,FALSE)</f>
        <v>Молдавия</v>
      </c>
      <c r="C345" s="34" t="str">
        <f>VLOOKUP(A345,УИК!A:C,3,FALSE)</f>
        <v xml:space="preserve">г. Тирасполь </v>
      </c>
      <c r="D345" s="30">
        <f t="shared" si="20"/>
        <v>1151</v>
      </c>
      <c r="E345" s="30">
        <f t="shared" si="21"/>
        <v>1151</v>
      </c>
      <c r="F345" s="37">
        <f t="shared" si="22"/>
        <v>0.86012163336229364</v>
      </c>
      <c r="G345" s="30">
        <v>1151</v>
      </c>
      <c r="H345" s="30">
        <v>7000</v>
      </c>
      <c r="I345" s="30">
        <v>0</v>
      </c>
      <c r="J345" s="30">
        <f t="shared" si="23"/>
        <v>0</v>
      </c>
      <c r="K345" s="30">
        <v>1144</v>
      </c>
      <c r="L345" s="30">
        <v>7</v>
      </c>
      <c r="M345" s="30">
        <v>5849</v>
      </c>
      <c r="N345" s="30">
        <v>7</v>
      </c>
      <c r="O345" s="30">
        <v>1144</v>
      </c>
      <c r="P345" s="30">
        <v>2</v>
      </c>
      <c r="Q345" s="30">
        <v>1149</v>
      </c>
      <c r="R345" s="30">
        <v>15</v>
      </c>
      <c r="S345" s="30">
        <v>0</v>
      </c>
      <c r="T345" s="30">
        <v>2</v>
      </c>
      <c r="U345" s="30">
        <v>15</v>
      </c>
      <c r="V345" s="30">
        <v>0</v>
      </c>
      <c r="W345" s="30">
        <v>0</v>
      </c>
      <c r="X345" s="30">
        <v>0</v>
      </c>
      <c r="Y345" s="30">
        <v>0</v>
      </c>
      <c r="Z345" s="2"/>
      <c r="AA345" s="35">
        <v>30</v>
      </c>
      <c r="AB345" s="16" t="s">
        <v>398</v>
      </c>
      <c r="AC345" s="35">
        <v>60</v>
      </c>
      <c r="AD345" s="16" t="s">
        <v>531</v>
      </c>
      <c r="AE345" s="35">
        <v>11</v>
      </c>
      <c r="AF345" s="16" t="s">
        <v>1501</v>
      </c>
      <c r="AG345" s="29">
        <v>58</v>
      </c>
      <c r="AH345" s="16" t="s">
        <v>1574</v>
      </c>
      <c r="AI345" s="29">
        <v>990</v>
      </c>
      <c r="AJ345" s="16" t="s">
        <v>1700</v>
      </c>
    </row>
    <row r="346" spans="1:36">
      <c r="A346">
        <v>5433</v>
      </c>
      <c r="B346" s="34" t="str">
        <f>VLOOKUP(A346,УИК!A:C,2,FALSE)</f>
        <v>Молдавия</v>
      </c>
      <c r="C346" s="34" t="str">
        <f>VLOOKUP(A346,УИК!A:C,3,FALSE)</f>
        <v xml:space="preserve">г. Тирасполь </v>
      </c>
      <c r="D346" s="30">
        <f t="shared" si="20"/>
        <v>2042</v>
      </c>
      <c r="E346" s="30">
        <f t="shared" si="21"/>
        <v>2042</v>
      </c>
      <c r="F346" s="37">
        <f t="shared" si="22"/>
        <v>0.86092066601371209</v>
      </c>
      <c r="G346" s="30">
        <v>2042</v>
      </c>
      <c r="H346" s="30">
        <v>7000</v>
      </c>
      <c r="I346" s="30">
        <v>0</v>
      </c>
      <c r="J346" s="30">
        <f t="shared" si="23"/>
        <v>0</v>
      </c>
      <c r="K346" s="30">
        <v>2017</v>
      </c>
      <c r="L346" s="30">
        <v>25</v>
      </c>
      <c r="M346" s="30">
        <v>4958</v>
      </c>
      <c r="N346" s="30">
        <v>25</v>
      </c>
      <c r="O346" s="30">
        <v>2017</v>
      </c>
      <c r="P346" s="30">
        <v>4</v>
      </c>
      <c r="Q346" s="30">
        <v>2038</v>
      </c>
      <c r="R346" s="30">
        <v>15</v>
      </c>
      <c r="S346" s="30">
        <v>0</v>
      </c>
      <c r="T346" s="30">
        <v>0</v>
      </c>
      <c r="U346" s="30">
        <v>15</v>
      </c>
      <c r="V346" s="30">
        <v>0</v>
      </c>
      <c r="W346" s="30">
        <v>0</v>
      </c>
      <c r="X346" s="30">
        <v>0</v>
      </c>
      <c r="Y346" s="30">
        <v>0</v>
      </c>
      <c r="Z346" s="2"/>
      <c r="AA346" s="35">
        <v>66</v>
      </c>
      <c r="AB346" s="16" t="s">
        <v>285</v>
      </c>
      <c r="AC346" s="35">
        <v>121</v>
      </c>
      <c r="AD346" s="16" t="s">
        <v>657</v>
      </c>
      <c r="AE346" s="35">
        <v>17</v>
      </c>
      <c r="AF346" s="16" t="s">
        <v>1502</v>
      </c>
      <c r="AG346" s="29">
        <v>76</v>
      </c>
      <c r="AH346" s="16" t="s">
        <v>379</v>
      </c>
      <c r="AI346" s="29">
        <v>1758</v>
      </c>
      <c r="AJ346" s="16" t="s">
        <v>1102</v>
      </c>
    </row>
    <row r="347" spans="1:36">
      <c r="A347">
        <v>5434</v>
      </c>
      <c r="B347" s="34" t="str">
        <f>VLOOKUP(A347,УИК!A:C,2,FALSE)</f>
        <v>Молдавия</v>
      </c>
      <c r="C347" s="34" t="str">
        <f>VLOOKUP(A347,УИК!A:C,3,FALSE)</f>
        <v>г. Григориополь</v>
      </c>
      <c r="D347" s="30">
        <f t="shared" si="20"/>
        <v>2055</v>
      </c>
      <c r="E347" s="30">
        <f t="shared" si="21"/>
        <v>2055</v>
      </c>
      <c r="F347" s="37">
        <f t="shared" si="22"/>
        <v>0.92652068126520681</v>
      </c>
      <c r="G347" s="30">
        <v>2055</v>
      </c>
      <c r="H347" s="30">
        <v>7000</v>
      </c>
      <c r="I347" s="30">
        <v>0</v>
      </c>
      <c r="J347" s="30">
        <f t="shared" si="23"/>
        <v>0</v>
      </c>
      <c r="K347" s="30">
        <v>1106</v>
      </c>
      <c r="L347" s="30">
        <v>949</v>
      </c>
      <c r="M347" s="30">
        <v>4945</v>
      </c>
      <c r="N347" s="30">
        <v>949</v>
      </c>
      <c r="O347" s="30">
        <v>1106</v>
      </c>
      <c r="P347" s="30">
        <v>12</v>
      </c>
      <c r="Q347" s="30">
        <v>2043</v>
      </c>
      <c r="R347" s="30">
        <v>15</v>
      </c>
      <c r="S347" s="30">
        <v>0</v>
      </c>
      <c r="T347" s="30">
        <v>0</v>
      </c>
      <c r="U347" s="30">
        <v>15</v>
      </c>
      <c r="V347" s="30">
        <v>0</v>
      </c>
      <c r="W347" s="30">
        <v>0</v>
      </c>
      <c r="X347" s="30">
        <v>0</v>
      </c>
      <c r="Y347" s="30">
        <v>0</v>
      </c>
      <c r="Z347" s="2"/>
      <c r="AA347" s="35">
        <v>41</v>
      </c>
      <c r="AB347" s="16" t="s">
        <v>602</v>
      </c>
      <c r="AC347" s="35">
        <v>57</v>
      </c>
      <c r="AD347" s="16" t="s">
        <v>413</v>
      </c>
      <c r="AE347" s="35">
        <v>10</v>
      </c>
      <c r="AF347" s="16" t="s">
        <v>314</v>
      </c>
      <c r="AG347" s="29">
        <v>31</v>
      </c>
      <c r="AH347" s="16" t="s">
        <v>1575</v>
      </c>
      <c r="AI347" s="29">
        <v>1904</v>
      </c>
      <c r="AJ347" s="16" t="s">
        <v>1701</v>
      </c>
    </row>
    <row r="348" spans="1:36">
      <c r="A348">
        <v>5435</v>
      </c>
      <c r="B348" s="34" t="str">
        <f>VLOOKUP(A348,УИК!A:C,2,FALSE)</f>
        <v>Молдавия</v>
      </c>
      <c r="C348" s="34" t="str">
        <f>VLOOKUP(A348,УИК!A:C,3,FALSE)</f>
        <v xml:space="preserve">г. Днестровск </v>
      </c>
      <c r="D348" s="30">
        <f t="shared" si="20"/>
        <v>1824</v>
      </c>
      <c r="E348" s="30">
        <f t="shared" si="21"/>
        <v>1824</v>
      </c>
      <c r="F348" s="37">
        <f t="shared" si="22"/>
        <v>0.86732456140350878</v>
      </c>
      <c r="G348" s="30">
        <v>1824</v>
      </c>
      <c r="H348" s="30">
        <v>7000</v>
      </c>
      <c r="I348" s="30">
        <v>0</v>
      </c>
      <c r="J348" s="30">
        <f t="shared" si="23"/>
        <v>0</v>
      </c>
      <c r="K348" s="30">
        <v>1784</v>
      </c>
      <c r="L348" s="30">
        <v>40</v>
      </c>
      <c r="M348" s="30">
        <v>5176</v>
      </c>
      <c r="N348" s="30">
        <v>40</v>
      </c>
      <c r="O348" s="30">
        <v>1784</v>
      </c>
      <c r="P348" s="30">
        <v>13</v>
      </c>
      <c r="Q348" s="30">
        <v>1811</v>
      </c>
      <c r="R348" s="30">
        <v>15</v>
      </c>
      <c r="S348" s="30">
        <v>0</v>
      </c>
      <c r="T348" s="30">
        <v>2</v>
      </c>
      <c r="U348" s="30">
        <v>15</v>
      </c>
      <c r="V348" s="30">
        <v>0</v>
      </c>
      <c r="W348" s="30">
        <v>0</v>
      </c>
      <c r="X348" s="30">
        <v>0</v>
      </c>
      <c r="Y348" s="30">
        <v>0</v>
      </c>
      <c r="Z348" s="2"/>
      <c r="AA348" s="35">
        <v>68</v>
      </c>
      <c r="AB348" s="16" t="s">
        <v>1359</v>
      </c>
      <c r="AC348" s="35">
        <v>82</v>
      </c>
      <c r="AD348" s="16" t="s">
        <v>723</v>
      </c>
      <c r="AE348" s="35">
        <v>22</v>
      </c>
      <c r="AF348" s="16" t="s">
        <v>1503</v>
      </c>
      <c r="AG348" s="29">
        <v>57</v>
      </c>
      <c r="AH348" s="16" t="s">
        <v>676</v>
      </c>
      <c r="AI348" s="29">
        <v>1582</v>
      </c>
      <c r="AJ348" s="16" t="s">
        <v>1702</v>
      </c>
    </row>
    <row r="349" spans="1:36">
      <c r="A349">
        <v>5437</v>
      </c>
      <c r="B349" s="34" t="str">
        <f>VLOOKUP(A349,УИК!A:C,2,FALSE)</f>
        <v>Гватемала</v>
      </c>
      <c r="C349" s="34" t="str">
        <f>VLOOKUP(A349,УИК!A:C,3,FALSE)</f>
        <v>Посольство в Гватемале</v>
      </c>
      <c r="D349" s="30">
        <f t="shared" si="20"/>
        <v>59</v>
      </c>
      <c r="E349" s="30">
        <f t="shared" si="21"/>
        <v>59</v>
      </c>
      <c r="F349" s="37">
        <f t="shared" si="22"/>
        <v>0.42372881355932202</v>
      </c>
      <c r="G349" s="30">
        <v>75</v>
      </c>
      <c r="H349" s="30">
        <v>80</v>
      </c>
      <c r="I349" s="30">
        <v>0</v>
      </c>
      <c r="J349" s="30">
        <f t="shared" si="23"/>
        <v>0</v>
      </c>
      <c r="K349" s="30">
        <v>59</v>
      </c>
      <c r="L349" s="30">
        <v>0</v>
      </c>
      <c r="M349" s="30">
        <v>21</v>
      </c>
      <c r="N349" s="30">
        <v>0</v>
      </c>
      <c r="O349" s="30">
        <v>59</v>
      </c>
      <c r="P349" s="30">
        <v>1</v>
      </c>
      <c r="Q349" s="30">
        <v>58</v>
      </c>
      <c r="R349" s="30">
        <v>10</v>
      </c>
      <c r="S349" s="30">
        <v>0</v>
      </c>
      <c r="T349" s="30">
        <v>0</v>
      </c>
      <c r="U349" s="30">
        <v>10</v>
      </c>
      <c r="V349" s="30">
        <v>0</v>
      </c>
      <c r="W349" s="30">
        <v>0</v>
      </c>
      <c r="X349" s="30">
        <v>0</v>
      </c>
      <c r="Y349" s="30">
        <v>0</v>
      </c>
      <c r="Z349" s="2"/>
      <c r="AA349" s="35">
        <v>7</v>
      </c>
      <c r="AB349" s="16" t="s">
        <v>1360</v>
      </c>
      <c r="AC349" s="35">
        <v>5</v>
      </c>
      <c r="AD349" s="16" t="s">
        <v>1440</v>
      </c>
      <c r="AE349" s="35">
        <v>5</v>
      </c>
      <c r="AF349" s="16" t="s">
        <v>1440</v>
      </c>
      <c r="AG349" s="29">
        <v>16</v>
      </c>
      <c r="AH349" s="16" t="s">
        <v>1576</v>
      </c>
      <c r="AI349" s="29">
        <v>25</v>
      </c>
      <c r="AJ349" s="16" t="s">
        <v>1703</v>
      </c>
    </row>
    <row r="350" spans="1:36">
      <c r="A350">
        <v>5438</v>
      </c>
      <c r="B350" s="34" t="str">
        <f>VLOOKUP(A350,УИК!A:C,2,FALSE)</f>
        <v>Ирак</v>
      </c>
      <c r="C350" s="34" t="str">
        <f>VLOOKUP(A350,УИК!A:C,3,FALSE)</f>
        <v>Генеральное консульство в Эрбиле</v>
      </c>
      <c r="D350" s="30">
        <f t="shared" si="20"/>
        <v>91</v>
      </c>
      <c r="E350" s="30">
        <f t="shared" si="21"/>
        <v>91</v>
      </c>
      <c r="F350" s="37">
        <f t="shared" si="22"/>
        <v>0.64835164835164838</v>
      </c>
      <c r="G350" s="30">
        <v>91</v>
      </c>
      <c r="H350" s="30">
        <v>140</v>
      </c>
      <c r="I350" s="30">
        <v>0</v>
      </c>
      <c r="J350" s="30">
        <f t="shared" si="23"/>
        <v>0</v>
      </c>
      <c r="K350" s="30">
        <v>91</v>
      </c>
      <c r="L350" s="30">
        <v>0</v>
      </c>
      <c r="M350" s="30">
        <v>49</v>
      </c>
      <c r="N350" s="30">
        <v>0</v>
      </c>
      <c r="O350" s="30">
        <v>91</v>
      </c>
      <c r="P350" s="30">
        <v>0</v>
      </c>
      <c r="Q350" s="30">
        <v>91</v>
      </c>
      <c r="R350" s="30">
        <v>3</v>
      </c>
      <c r="S350" s="30">
        <v>0</v>
      </c>
      <c r="T350" s="30">
        <v>0</v>
      </c>
      <c r="U350" s="30">
        <v>3</v>
      </c>
      <c r="V350" s="30">
        <v>0</v>
      </c>
      <c r="W350" s="30">
        <v>0</v>
      </c>
      <c r="X350" s="30">
        <v>0</v>
      </c>
      <c r="Y350" s="30">
        <v>0</v>
      </c>
      <c r="Z350" s="2"/>
      <c r="AA350" s="35">
        <v>1</v>
      </c>
      <c r="AB350" s="16" t="s">
        <v>478</v>
      </c>
      <c r="AC350" s="35">
        <v>8</v>
      </c>
      <c r="AD350" s="16" t="s">
        <v>1441</v>
      </c>
      <c r="AE350" s="35">
        <v>4</v>
      </c>
      <c r="AF350" s="16" t="s">
        <v>698</v>
      </c>
      <c r="AG350" s="29">
        <v>19</v>
      </c>
      <c r="AH350" s="16" t="s">
        <v>1577</v>
      </c>
      <c r="AI350" s="29">
        <v>59</v>
      </c>
      <c r="AJ350" s="16" t="s">
        <v>1704</v>
      </c>
    </row>
    <row r="351" spans="1:36">
      <c r="A351">
        <v>5441</v>
      </c>
      <c r="B351" s="34" t="str">
        <f>VLOOKUP(A351,УИК!A:C,2,FALSE)</f>
        <v>Франция и Монако</v>
      </c>
      <c r="C351" s="34" t="str">
        <f>VLOOKUP(A351,УИК!A:C,3,FALSE)</f>
        <v>Посольство в Париже</v>
      </c>
      <c r="D351" s="30">
        <f t="shared" si="20"/>
        <v>3830</v>
      </c>
      <c r="E351" s="30">
        <f t="shared" si="21"/>
        <v>3826</v>
      </c>
      <c r="F351" s="37">
        <f t="shared" si="22"/>
        <v>0.30083638264506013</v>
      </c>
      <c r="G351" s="30">
        <v>3830</v>
      </c>
      <c r="H351" s="30">
        <v>4100</v>
      </c>
      <c r="I351" s="30">
        <v>0</v>
      </c>
      <c r="J351" s="30">
        <f t="shared" si="23"/>
        <v>0</v>
      </c>
      <c r="K351" s="30">
        <v>3830</v>
      </c>
      <c r="L351" s="30">
        <v>0</v>
      </c>
      <c r="M351" s="30">
        <v>270</v>
      </c>
      <c r="N351" s="30">
        <v>0</v>
      </c>
      <c r="O351" s="30">
        <v>3826</v>
      </c>
      <c r="P351" s="30">
        <v>82</v>
      </c>
      <c r="Q351" s="30">
        <v>3744</v>
      </c>
      <c r="R351" s="30">
        <v>10</v>
      </c>
      <c r="S351" s="30">
        <v>0</v>
      </c>
      <c r="T351" s="30">
        <v>398</v>
      </c>
      <c r="U351" s="30">
        <v>10</v>
      </c>
      <c r="V351" s="30">
        <v>0</v>
      </c>
      <c r="W351" s="30">
        <v>0</v>
      </c>
      <c r="X351" s="30">
        <v>0</v>
      </c>
      <c r="Y351" s="30">
        <v>0</v>
      </c>
      <c r="Z351" s="2"/>
      <c r="AA351" s="35">
        <v>141</v>
      </c>
      <c r="AB351" s="16" t="s">
        <v>1361</v>
      </c>
      <c r="AC351" s="35">
        <v>572</v>
      </c>
      <c r="AD351" s="16" t="s">
        <v>858</v>
      </c>
      <c r="AE351" s="35">
        <v>272</v>
      </c>
      <c r="AF351" s="16" t="s">
        <v>1504</v>
      </c>
      <c r="AG351" s="29">
        <v>1608</v>
      </c>
      <c r="AH351" s="16" t="s">
        <v>1138</v>
      </c>
      <c r="AI351" s="29">
        <v>1151</v>
      </c>
      <c r="AJ351" s="16" t="s">
        <v>1705</v>
      </c>
    </row>
    <row r="352" spans="1:36">
      <c r="A352">
        <v>5442</v>
      </c>
      <c r="B352" s="34" t="str">
        <f>VLOOKUP(A352,УИК!A:C,2,FALSE)</f>
        <v>Руанда</v>
      </c>
      <c r="C352" s="34" t="str">
        <f>VLOOKUP(A352,УИК!A:C,3,FALSE)</f>
        <v>Посольство в Кигали</v>
      </c>
      <c r="D352" s="30">
        <f t="shared" si="20"/>
        <v>46</v>
      </c>
      <c r="E352" s="30">
        <f t="shared" si="21"/>
        <v>46</v>
      </c>
      <c r="F352" s="37">
        <f t="shared" si="22"/>
        <v>0.5</v>
      </c>
      <c r="G352" s="30">
        <v>46</v>
      </c>
      <c r="H352" s="30">
        <v>60</v>
      </c>
      <c r="I352" s="30">
        <v>0</v>
      </c>
      <c r="J352" s="30">
        <f t="shared" si="23"/>
        <v>0</v>
      </c>
      <c r="K352" s="30">
        <v>46</v>
      </c>
      <c r="L352" s="30">
        <v>0</v>
      </c>
      <c r="M352" s="30">
        <v>14</v>
      </c>
      <c r="N352" s="30">
        <v>0</v>
      </c>
      <c r="O352" s="30">
        <v>46</v>
      </c>
      <c r="P352" s="30">
        <v>0</v>
      </c>
      <c r="Q352" s="30">
        <v>46</v>
      </c>
      <c r="R352" s="30">
        <v>3</v>
      </c>
      <c r="S352" s="30">
        <v>0</v>
      </c>
      <c r="T352" s="30">
        <v>0</v>
      </c>
      <c r="U352" s="30">
        <v>3</v>
      </c>
      <c r="V352" s="30">
        <v>0</v>
      </c>
      <c r="W352" s="30">
        <v>0</v>
      </c>
      <c r="X352" s="30">
        <v>0</v>
      </c>
      <c r="Y352" s="30">
        <v>0</v>
      </c>
      <c r="Z352" s="2"/>
      <c r="AA352" s="35">
        <v>5</v>
      </c>
      <c r="AB352" s="16" t="s">
        <v>1362</v>
      </c>
      <c r="AC352" s="35">
        <v>10</v>
      </c>
      <c r="AD352" s="16" t="s">
        <v>1437</v>
      </c>
      <c r="AE352" s="35">
        <v>1</v>
      </c>
      <c r="AF352" s="16" t="s">
        <v>1342</v>
      </c>
      <c r="AG352" s="29">
        <v>7</v>
      </c>
      <c r="AH352" s="16" t="s">
        <v>1578</v>
      </c>
      <c r="AI352" s="29">
        <v>23</v>
      </c>
      <c r="AJ352" s="16" t="s">
        <v>1016</v>
      </c>
    </row>
    <row r="353" spans="1:36">
      <c r="A353">
        <v>5443</v>
      </c>
      <c r="B353" s="34" t="str">
        <f>VLOOKUP(A353,УИК!A:C,2,FALSE)</f>
        <v>Австралия</v>
      </c>
      <c r="C353" s="34" t="str">
        <f>VLOOKUP(A353,УИК!A:C,3,FALSE)</f>
        <v>г. Перт («Русский клуб»)</v>
      </c>
      <c r="D353" s="30">
        <f t="shared" si="20"/>
        <v>206</v>
      </c>
      <c r="E353" s="30">
        <f t="shared" si="21"/>
        <v>205</v>
      </c>
      <c r="F353" s="37">
        <f t="shared" si="22"/>
        <v>0.33170731707317075</v>
      </c>
      <c r="G353" s="30">
        <v>206</v>
      </c>
      <c r="H353" s="30">
        <v>300</v>
      </c>
      <c r="I353" s="30">
        <v>0</v>
      </c>
      <c r="J353" s="30">
        <f t="shared" si="23"/>
        <v>0</v>
      </c>
      <c r="K353" s="30">
        <v>206</v>
      </c>
      <c r="L353" s="30">
        <v>0</v>
      </c>
      <c r="M353" s="30">
        <v>94</v>
      </c>
      <c r="N353" s="30">
        <v>0</v>
      </c>
      <c r="O353" s="30">
        <v>205</v>
      </c>
      <c r="P353" s="30">
        <v>5</v>
      </c>
      <c r="Q353" s="30">
        <v>200</v>
      </c>
      <c r="R353" s="30">
        <v>10</v>
      </c>
      <c r="S353" s="30">
        <v>0</v>
      </c>
      <c r="T353" s="30">
        <v>4</v>
      </c>
      <c r="U353" s="30">
        <v>10</v>
      </c>
      <c r="V353" s="30">
        <v>0</v>
      </c>
      <c r="W353" s="30">
        <v>0</v>
      </c>
      <c r="X353" s="30">
        <v>0</v>
      </c>
      <c r="Y353" s="30">
        <v>0</v>
      </c>
      <c r="Z353" s="2"/>
      <c r="AA353" s="35">
        <v>11</v>
      </c>
      <c r="AB353" s="16" t="s">
        <v>1363</v>
      </c>
      <c r="AC353" s="35">
        <v>27</v>
      </c>
      <c r="AD353" s="16" t="s">
        <v>1442</v>
      </c>
      <c r="AE353" s="35">
        <v>15</v>
      </c>
      <c r="AF353" s="16" t="s">
        <v>1505</v>
      </c>
      <c r="AG353" s="29">
        <v>79</v>
      </c>
      <c r="AH353" s="16" t="s">
        <v>1579</v>
      </c>
      <c r="AI353" s="29">
        <v>68</v>
      </c>
      <c r="AJ353" s="16" t="s">
        <v>1706</v>
      </c>
    </row>
    <row r="354" spans="1:36">
      <c r="A354">
        <v>5446</v>
      </c>
      <c r="B354" s="34" t="str">
        <f>VLOOKUP(A354,УИК!A:C,2,FALSE)</f>
        <v>Абхазия</v>
      </c>
      <c r="C354" s="34" t="str">
        <f>VLOOKUP(A354,УИК!A:C,3,FALSE)</f>
        <v>г. Пицунда</v>
      </c>
      <c r="D354" s="30">
        <f t="shared" si="20"/>
        <v>1754</v>
      </c>
      <c r="E354" s="30">
        <f t="shared" si="21"/>
        <v>1754</v>
      </c>
      <c r="F354" s="37">
        <f t="shared" si="22"/>
        <v>0.86602052451539335</v>
      </c>
      <c r="G354" s="30">
        <v>1754</v>
      </c>
      <c r="H354" s="30">
        <v>13000</v>
      </c>
      <c r="I354" s="30">
        <v>0</v>
      </c>
      <c r="J354" s="30">
        <f t="shared" si="23"/>
        <v>0</v>
      </c>
      <c r="K354" s="30">
        <v>1754</v>
      </c>
      <c r="L354" s="30">
        <v>0</v>
      </c>
      <c r="M354" s="30">
        <v>11246</v>
      </c>
      <c r="N354" s="30">
        <v>0</v>
      </c>
      <c r="O354" s="30">
        <v>1754</v>
      </c>
      <c r="P354" s="30">
        <v>85</v>
      </c>
      <c r="Q354" s="30">
        <v>1669</v>
      </c>
      <c r="R354" s="30">
        <v>10</v>
      </c>
      <c r="S354" s="30">
        <v>0</v>
      </c>
      <c r="T354" s="30">
        <v>11</v>
      </c>
      <c r="U354" s="30">
        <v>10</v>
      </c>
      <c r="V354" s="30">
        <v>0</v>
      </c>
      <c r="W354" s="30">
        <v>0</v>
      </c>
      <c r="X354" s="30">
        <v>0</v>
      </c>
      <c r="Y354" s="30">
        <v>0</v>
      </c>
      <c r="Z354" s="2"/>
      <c r="AA354" s="35">
        <v>29</v>
      </c>
      <c r="AB354" s="16" t="s">
        <v>1364</v>
      </c>
      <c r="AC354" s="35">
        <v>52</v>
      </c>
      <c r="AD354" s="16" t="s">
        <v>366</v>
      </c>
      <c r="AE354" s="35">
        <v>11</v>
      </c>
      <c r="AF354" s="16" t="s">
        <v>1506</v>
      </c>
      <c r="AG354" s="29">
        <v>58</v>
      </c>
      <c r="AH354" s="16" t="s">
        <v>1580</v>
      </c>
      <c r="AI354" s="29">
        <v>1519</v>
      </c>
      <c r="AJ354" s="16" t="s">
        <v>1707</v>
      </c>
    </row>
    <row r="355" spans="1:36">
      <c r="A355">
        <v>5448</v>
      </c>
      <c r="B355" s="34" t="str">
        <f>VLOOKUP(A355,УИК!A:C,2,FALSE)</f>
        <v>Абхазия</v>
      </c>
      <c r="C355" s="34" t="str">
        <f>VLOOKUP(A355,УИК!A:C,3,FALSE)</f>
        <v>пос. Бамбора</v>
      </c>
      <c r="D355" s="30">
        <f t="shared" si="20"/>
        <v>2337</v>
      </c>
      <c r="E355" s="30">
        <f t="shared" si="21"/>
        <v>2337</v>
      </c>
      <c r="F355" s="37">
        <f t="shared" si="22"/>
        <v>0.76251604621309366</v>
      </c>
      <c r="G355" s="30">
        <v>2337</v>
      </c>
      <c r="H355" s="30">
        <v>8000</v>
      </c>
      <c r="I355" s="30">
        <v>0</v>
      </c>
      <c r="J355" s="30">
        <f t="shared" si="23"/>
        <v>0</v>
      </c>
      <c r="K355" s="30">
        <v>2279</v>
      </c>
      <c r="L355" s="30">
        <v>58</v>
      </c>
      <c r="M355" s="30">
        <v>5663</v>
      </c>
      <c r="N355" s="30">
        <v>58</v>
      </c>
      <c r="O355" s="30">
        <v>2279</v>
      </c>
      <c r="P355" s="30">
        <v>154</v>
      </c>
      <c r="Q355" s="30">
        <v>2183</v>
      </c>
      <c r="R355" s="30">
        <v>10</v>
      </c>
      <c r="S355" s="30">
        <v>1</v>
      </c>
      <c r="T355" s="30">
        <v>17</v>
      </c>
      <c r="U355" s="30">
        <v>9</v>
      </c>
      <c r="V355" s="30">
        <v>0</v>
      </c>
      <c r="W355" s="30">
        <v>0</v>
      </c>
      <c r="X355" s="30">
        <v>0</v>
      </c>
      <c r="Y355" s="30">
        <v>0</v>
      </c>
      <c r="Z355" s="2"/>
      <c r="AA355" s="35">
        <v>177</v>
      </c>
      <c r="AB355" s="16" t="s">
        <v>1365</v>
      </c>
      <c r="AC355" s="35">
        <v>88</v>
      </c>
      <c r="AD355" s="16" t="s">
        <v>1443</v>
      </c>
      <c r="AE355" s="35">
        <v>22</v>
      </c>
      <c r="AF355" s="16" t="s">
        <v>697</v>
      </c>
      <c r="AG355" s="29">
        <v>114</v>
      </c>
      <c r="AH355" s="16" t="s">
        <v>1581</v>
      </c>
      <c r="AI355" s="29">
        <v>1782</v>
      </c>
      <c r="AJ355" s="16" t="s">
        <v>1708</v>
      </c>
    </row>
    <row r="356" spans="1:36">
      <c r="A356">
        <v>5450</v>
      </c>
      <c r="B356" s="34" t="str">
        <f>VLOOKUP(A356,УИК!A:C,2,FALSE)</f>
        <v>Франция и Монако</v>
      </c>
      <c r="C356" s="34" t="str">
        <f>VLOOKUP(A356,УИК!A:C,3,FALSE)</f>
        <v>Лион</v>
      </c>
      <c r="D356" s="30">
        <f t="shared" si="20"/>
        <v>343</v>
      </c>
      <c r="E356" s="30">
        <f t="shared" si="21"/>
        <v>343</v>
      </c>
      <c r="F356" s="37">
        <f t="shared" si="22"/>
        <v>0.28862973760932947</v>
      </c>
      <c r="G356" s="30">
        <v>343</v>
      </c>
      <c r="H356" s="30">
        <v>600</v>
      </c>
      <c r="I356" s="30">
        <v>0</v>
      </c>
      <c r="J356" s="30">
        <f t="shared" si="23"/>
        <v>0</v>
      </c>
      <c r="K356" s="30">
        <v>343</v>
      </c>
      <c r="L356" s="30">
        <v>0</v>
      </c>
      <c r="M356" s="30">
        <v>257</v>
      </c>
      <c r="N356" s="30">
        <v>0</v>
      </c>
      <c r="O356" s="30">
        <v>343</v>
      </c>
      <c r="P356" s="30">
        <v>5</v>
      </c>
      <c r="Q356" s="30">
        <v>338</v>
      </c>
      <c r="R356" s="30">
        <v>5</v>
      </c>
      <c r="S356" s="30">
        <v>0</v>
      </c>
      <c r="T356" s="30">
        <v>13</v>
      </c>
      <c r="U356" s="30">
        <v>5</v>
      </c>
      <c r="V356" s="30">
        <v>0</v>
      </c>
      <c r="W356" s="30">
        <v>0</v>
      </c>
      <c r="X356" s="30">
        <v>0</v>
      </c>
      <c r="Y356" s="30">
        <v>0</v>
      </c>
      <c r="Z356" s="2"/>
      <c r="AA356" s="35">
        <v>12</v>
      </c>
      <c r="AB356" s="16" t="s">
        <v>319</v>
      </c>
      <c r="AC356" s="35">
        <v>55</v>
      </c>
      <c r="AD356" s="16" t="s">
        <v>1444</v>
      </c>
      <c r="AE356" s="35">
        <v>30</v>
      </c>
      <c r="AF356" s="16" t="s">
        <v>382</v>
      </c>
      <c r="AG356" s="29">
        <v>142</v>
      </c>
      <c r="AH356" s="16" t="s">
        <v>1582</v>
      </c>
      <c r="AI356" s="29">
        <v>99</v>
      </c>
      <c r="AJ356" s="16" t="s">
        <v>1709</v>
      </c>
    </row>
    <row r="357" spans="1:36">
      <c r="A357">
        <v>5453</v>
      </c>
      <c r="B357" s="34" t="str">
        <f>VLOOKUP(A357,УИК!A:C,2,FALSE)</f>
        <v>Кот-д’Ивуар</v>
      </c>
      <c r="C357" s="34" t="str">
        <f>VLOOKUP(A357,УИК!A:C,3,FALSE)</f>
        <v>Посольство в Абиджане</v>
      </c>
      <c r="D357" s="30">
        <f t="shared" si="20"/>
        <v>124</v>
      </c>
      <c r="E357" s="30">
        <f t="shared" si="21"/>
        <v>124</v>
      </c>
      <c r="F357" s="37">
        <f t="shared" si="22"/>
        <v>0.7661290322580645</v>
      </c>
      <c r="G357" s="30">
        <v>124</v>
      </c>
      <c r="H357" s="30">
        <v>160</v>
      </c>
      <c r="I357" s="30">
        <v>34</v>
      </c>
      <c r="J357" s="30">
        <f t="shared" si="23"/>
        <v>1</v>
      </c>
      <c r="K357" s="30">
        <v>82</v>
      </c>
      <c r="L357" s="30">
        <v>8</v>
      </c>
      <c r="M357" s="30">
        <v>36</v>
      </c>
      <c r="N357" s="30">
        <v>42</v>
      </c>
      <c r="O357" s="30">
        <v>82</v>
      </c>
      <c r="P357" s="30">
        <v>0</v>
      </c>
      <c r="Q357" s="30">
        <v>124</v>
      </c>
      <c r="R357" s="30">
        <v>5</v>
      </c>
      <c r="S357" s="30">
        <v>0</v>
      </c>
      <c r="T357" s="30">
        <v>0</v>
      </c>
      <c r="U357" s="30">
        <v>5</v>
      </c>
      <c r="V357" s="30">
        <v>0</v>
      </c>
      <c r="W357" s="30">
        <v>0</v>
      </c>
      <c r="X357" s="30">
        <v>0</v>
      </c>
      <c r="Y357" s="30">
        <v>0</v>
      </c>
      <c r="Z357" s="2"/>
      <c r="AA357" s="35">
        <v>6</v>
      </c>
      <c r="AB357" s="16" t="s">
        <v>597</v>
      </c>
      <c r="AC357" s="35">
        <v>13</v>
      </c>
      <c r="AD357" s="16" t="s">
        <v>505</v>
      </c>
      <c r="AE357" s="35">
        <v>3</v>
      </c>
      <c r="AF357" s="16" t="s">
        <v>900</v>
      </c>
      <c r="AG357" s="29">
        <v>7</v>
      </c>
      <c r="AH357" s="16" t="s">
        <v>1583</v>
      </c>
      <c r="AI357" s="29">
        <v>95</v>
      </c>
      <c r="AJ357" s="16" t="s">
        <v>1710</v>
      </c>
    </row>
    <row r="358" spans="1:36">
      <c r="A358">
        <v>5454</v>
      </c>
      <c r="B358" s="34" t="str">
        <f>VLOOKUP(A358,УИК!A:C,2,FALSE)</f>
        <v>Италия</v>
      </c>
      <c r="C358" s="34" t="str">
        <f>VLOOKUP(A358,УИК!A:C,3,FALSE)</f>
        <v>Генеральное консульство в Милане</v>
      </c>
      <c r="D358" s="30">
        <f t="shared" si="20"/>
        <v>1525</v>
      </c>
      <c r="E358" s="30">
        <f t="shared" si="21"/>
        <v>1525</v>
      </c>
      <c r="F358" s="37">
        <f t="shared" si="22"/>
        <v>0.41901639344262293</v>
      </c>
      <c r="G358" s="30">
        <v>1536</v>
      </c>
      <c r="H358" s="30">
        <v>2000</v>
      </c>
      <c r="I358" s="30">
        <v>0</v>
      </c>
      <c r="J358" s="30">
        <f t="shared" si="23"/>
        <v>0</v>
      </c>
      <c r="K358" s="30">
        <v>1018</v>
      </c>
      <c r="L358" s="30">
        <v>507</v>
      </c>
      <c r="M358" s="30">
        <v>475</v>
      </c>
      <c r="N358" s="30">
        <v>507</v>
      </c>
      <c r="O358" s="30">
        <v>1018</v>
      </c>
      <c r="P358" s="30">
        <v>25</v>
      </c>
      <c r="Q358" s="30">
        <v>1500</v>
      </c>
      <c r="R358" s="30">
        <v>10</v>
      </c>
      <c r="S358" s="30">
        <v>0</v>
      </c>
      <c r="T358" s="30">
        <v>155</v>
      </c>
      <c r="U358" s="30">
        <v>10</v>
      </c>
      <c r="V358" s="30">
        <v>0</v>
      </c>
      <c r="W358" s="30">
        <v>0</v>
      </c>
      <c r="X358" s="30">
        <v>0</v>
      </c>
      <c r="Y358" s="30">
        <v>0</v>
      </c>
      <c r="Z358" s="2"/>
      <c r="AA358" s="35">
        <v>36</v>
      </c>
      <c r="AB358" s="16" t="s">
        <v>674</v>
      </c>
      <c r="AC358" s="35">
        <v>148</v>
      </c>
      <c r="AD358" s="16" t="s">
        <v>1445</v>
      </c>
      <c r="AE358" s="35">
        <v>88</v>
      </c>
      <c r="AF358" s="16" t="s">
        <v>1507</v>
      </c>
      <c r="AG358" s="29">
        <v>589</v>
      </c>
      <c r="AH358" s="16" t="s">
        <v>1584</v>
      </c>
      <c r="AI358" s="29">
        <v>639</v>
      </c>
      <c r="AJ358" s="16" t="s">
        <v>1711</v>
      </c>
    </row>
    <row r="359" spans="1:36">
      <c r="A359">
        <v>5457</v>
      </c>
      <c r="B359" s="34" t="str">
        <f>VLOOKUP(A359,УИК!A:C,2,FALSE)</f>
        <v>Австралия</v>
      </c>
      <c r="C359" s="34" t="str">
        <f>VLOOKUP(A359,УИК!A:C,3,FALSE)</f>
        <v>г. Аделаида («Русский культурный центр»)</v>
      </c>
      <c r="D359" s="30">
        <f t="shared" si="20"/>
        <v>185</v>
      </c>
      <c r="E359" s="30">
        <f t="shared" si="21"/>
        <v>185</v>
      </c>
      <c r="F359" s="37">
        <f t="shared" si="22"/>
        <v>0.41081081081081083</v>
      </c>
      <c r="G359" s="30">
        <v>185</v>
      </c>
      <c r="H359" s="30">
        <v>300</v>
      </c>
      <c r="I359" s="30">
        <v>0</v>
      </c>
      <c r="J359" s="30">
        <f t="shared" si="23"/>
        <v>0</v>
      </c>
      <c r="K359" s="30">
        <v>185</v>
      </c>
      <c r="L359" s="30">
        <v>0</v>
      </c>
      <c r="M359" s="30">
        <v>115</v>
      </c>
      <c r="N359" s="30">
        <v>0</v>
      </c>
      <c r="O359" s="30">
        <v>185</v>
      </c>
      <c r="P359" s="30">
        <v>4</v>
      </c>
      <c r="Q359" s="30">
        <v>181</v>
      </c>
      <c r="R359" s="30">
        <v>10</v>
      </c>
      <c r="S359" s="30">
        <v>0</v>
      </c>
      <c r="T359" s="30">
        <v>0</v>
      </c>
      <c r="U359" s="30">
        <v>10</v>
      </c>
      <c r="V359" s="30">
        <v>0</v>
      </c>
      <c r="W359" s="30">
        <v>0</v>
      </c>
      <c r="X359" s="30">
        <v>0</v>
      </c>
      <c r="Y359" s="30">
        <v>0</v>
      </c>
      <c r="Z359" s="2"/>
      <c r="AA359" s="35">
        <v>5</v>
      </c>
      <c r="AB359" s="16" t="s">
        <v>439</v>
      </c>
      <c r="AC359" s="35">
        <v>28</v>
      </c>
      <c r="AD359" s="16" t="s">
        <v>1446</v>
      </c>
      <c r="AE359" s="35">
        <v>7</v>
      </c>
      <c r="AF359" s="16" t="s">
        <v>692</v>
      </c>
      <c r="AG359" s="29">
        <v>65</v>
      </c>
      <c r="AH359" s="16" t="s">
        <v>1585</v>
      </c>
      <c r="AI359" s="29">
        <v>76</v>
      </c>
      <c r="AJ359" s="16" t="s">
        <v>1712</v>
      </c>
    </row>
    <row r="360" spans="1:36">
      <c r="A360">
        <v>5460</v>
      </c>
      <c r="B360" s="34" t="str">
        <f>VLOOKUP(A360,УИК!A:C,2,FALSE)</f>
        <v>Иран</v>
      </c>
      <c r="C360" s="34" t="str">
        <f>VLOOKUP(A360,УИК!A:C,3,FALSE)</f>
        <v>Генеральное консульство в Реште</v>
      </c>
      <c r="D360" s="30">
        <f t="shared" si="20"/>
        <v>23</v>
      </c>
      <c r="E360" s="30">
        <f t="shared" si="21"/>
        <v>23</v>
      </c>
      <c r="F360" s="37">
        <f t="shared" si="22"/>
        <v>0.56521739130434778</v>
      </c>
      <c r="G360" s="30">
        <v>23</v>
      </c>
      <c r="H360" s="30">
        <v>50</v>
      </c>
      <c r="I360" s="30">
        <v>0</v>
      </c>
      <c r="J360" s="30">
        <f t="shared" si="23"/>
        <v>0</v>
      </c>
      <c r="K360" s="30">
        <v>23</v>
      </c>
      <c r="L360" s="30">
        <v>0</v>
      </c>
      <c r="M360" s="30">
        <v>27</v>
      </c>
      <c r="N360" s="30">
        <v>0</v>
      </c>
      <c r="O360" s="30">
        <v>23</v>
      </c>
      <c r="P360" s="30">
        <v>0</v>
      </c>
      <c r="Q360" s="30">
        <v>23</v>
      </c>
      <c r="R360" s="30">
        <v>5</v>
      </c>
      <c r="S360" s="30">
        <v>0</v>
      </c>
      <c r="T360" s="30">
        <v>0</v>
      </c>
      <c r="U360" s="30">
        <v>5</v>
      </c>
      <c r="V360" s="30">
        <v>0</v>
      </c>
      <c r="W360" s="30">
        <v>0</v>
      </c>
      <c r="X360" s="30">
        <v>0</v>
      </c>
      <c r="Y360" s="30">
        <v>0</v>
      </c>
      <c r="Z360" s="2"/>
      <c r="AA360" s="35">
        <v>2</v>
      </c>
      <c r="AB360" s="16" t="s">
        <v>579</v>
      </c>
      <c r="AC360" s="35">
        <v>4</v>
      </c>
      <c r="AD360" s="16" t="s">
        <v>486</v>
      </c>
      <c r="AE360" s="35">
        <v>1</v>
      </c>
      <c r="AF360" s="16" t="s">
        <v>305</v>
      </c>
      <c r="AG360" s="29">
        <v>3</v>
      </c>
      <c r="AH360" s="16" t="s">
        <v>1586</v>
      </c>
      <c r="AI360" s="29">
        <v>13</v>
      </c>
      <c r="AJ360" s="16" t="s">
        <v>1619</v>
      </c>
    </row>
    <row r="361" spans="1:36">
      <c r="A361">
        <v>5463</v>
      </c>
      <c r="B361" s="34" t="str">
        <f>VLOOKUP(A361,УИК!A:C,2,FALSE)</f>
        <v>Литва</v>
      </c>
      <c r="C361" s="34" t="str">
        <f>VLOOKUP(A361,УИК!A:C,3,FALSE)</f>
        <v>Г.Каунас</v>
      </c>
      <c r="D361" s="30">
        <f t="shared" si="20"/>
        <v>476</v>
      </c>
      <c r="E361" s="30">
        <f t="shared" si="21"/>
        <v>476</v>
      </c>
      <c r="F361" s="37">
        <f t="shared" si="22"/>
        <v>0.79621848739495793</v>
      </c>
      <c r="G361" s="30">
        <v>476</v>
      </c>
      <c r="H361" s="30">
        <v>2000</v>
      </c>
      <c r="I361" s="30">
        <v>0</v>
      </c>
      <c r="J361" s="30">
        <f t="shared" si="23"/>
        <v>0</v>
      </c>
      <c r="K361" s="30">
        <v>475</v>
      </c>
      <c r="L361" s="30">
        <v>1</v>
      </c>
      <c r="M361" s="30">
        <v>1524</v>
      </c>
      <c r="N361" s="30">
        <v>1</v>
      </c>
      <c r="O361" s="30">
        <v>475</v>
      </c>
      <c r="P361" s="30">
        <v>0</v>
      </c>
      <c r="Q361" s="30">
        <v>476</v>
      </c>
      <c r="R361" s="30">
        <v>5</v>
      </c>
      <c r="S361" s="30">
        <v>0</v>
      </c>
      <c r="T361" s="30">
        <v>0</v>
      </c>
      <c r="U361" s="30">
        <v>5</v>
      </c>
      <c r="V361" s="30">
        <v>0</v>
      </c>
      <c r="W361" s="30">
        <v>0</v>
      </c>
      <c r="X361" s="30">
        <v>0</v>
      </c>
      <c r="Y361" s="30">
        <v>0</v>
      </c>
      <c r="Z361" s="2"/>
      <c r="AA361" s="35">
        <v>8</v>
      </c>
      <c r="AB361" s="16" t="s">
        <v>1366</v>
      </c>
      <c r="AC361" s="35">
        <v>57</v>
      </c>
      <c r="AD361" s="16" t="s">
        <v>1387</v>
      </c>
      <c r="AE361" s="35">
        <v>5</v>
      </c>
      <c r="AF361" s="16" t="s">
        <v>1508</v>
      </c>
      <c r="AG361" s="29">
        <v>27</v>
      </c>
      <c r="AH361" s="16" t="s">
        <v>1587</v>
      </c>
      <c r="AI361" s="29">
        <v>379</v>
      </c>
      <c r="AJ361" s="16" t="s">
        <v>1713</v>
      </c>
    </row>
    <row r="362" spans="1:36">
      <c r="A362">
        <v>5466</v>
      </c>
      <c r="B362" s="34" t="str">
        <f>VLOOKUP(A362,УИК!A:C,2,FALSE)</f>
        <v>Финляндия</v>
      </c>
      <c r="C362" s="34" t="str">
        <f>VLOOKUP(A362,УИК!A:C,3,FALSE)</f>
        <v>Посольство в Хельсинки</v>
      </c>
      <c r="D362" s="30">
        <f t="shared" si="20"/>
        <v>2615</v>
      </c>
      <c r="E362" s="30">
        <f t="shared" si="21"/>
        <v>2613</v>
      </c>
      <c r="F362" s="37">
        <f t="shared" si="22"/>
        <v>0.42365097588978184</v>
      </c>
      <c r="G362" s="30">
        <v>2615</v>
      </c>
      <c r="H362" s="30">
        <v>14000</v>
      </c>
      <c r="I362" s="30">
        <v>0</v>
      </c>
      <c r="J362" s="30">
        <f t="shared" si="23"/>
        <v>0</v>
      </c>
      <c r="K362" s="30">
        <v>2383</v>
      </c>
      <c r="L362" s="30">
        <v>232</v>
      </c>
      <c r="M362" s="30">
        <v>11385</v>
      </c>
      <c r="N362" s="30">
        <v>232</v>
      </c>
      <c r="O362" s="30">
        <v>2381</v>
      </c>
      <c r="P362" s="30">
        <v>50</v>
      </c>
      <c r="Q362" s="30">
        <v>2563</v>
      </c>
      <c r="R362" s="30">
        <v>20</v>
      </c>
      <c r="S362" s="30">
        <v>10</v>
      </c>
      <c r="T362" s="30">
        <v>239</v>
      </c>
      <c r="U362" s="30">
        <v>10</v>
      </c>
      <c r="V362" s="30">
        <v>0</v>
      </c>
      <c r="W362" s="30">
        <v>0</v>
      </c>
      <c r="X362" s="30">
        <v>0</v>
      </c>
      <c r="Y362" s="30">
        <v>0</v>
      </c>
      <c r="Z362" s="2"/>
      <c r="AA362" s="35">
        <v>86</v>
      </c>
      <c r="AB362" s="16" t="s">
        <v>445</v>
      </c>
      <c r="AC362" s="35">
        <v>307</v>
      </c>
      <c r="AD362" s="16" t="s">
        <v>294</v>
      </c>
      <c r="AE362" s="35">
        <v>135</v>
      </c>
      <c r="AF362" s="16" t="s">
        <v>1350</v>
      </c>
      <c r="AG362" s="29">
        <v>928</v>
      </c>
      <c r="AH362" s="16" t="s">
        <v>1588</v>
      </c>
      <c r="AI362" s="29">
        <v>1107</v>
      </c>
      <c r="AJ362" s="16" t="s">
        <v>1703</v>
      </c>
    </row>
    <row r="363" spans="1:36">
      <c r="A363">
        <v>5467</v>
      </c>
      <c r="B363" s="34" t="str">
        <f>VLOOKUP(A363,УИК!A:C,2,FALSE)</f>
        <v>Южная Осетия</v>
      </c>
      <c r="C363" s="34" t="str">
        <f>VLOOKUP(A363,УИК!A:C,3,FALSE)</f>
        <v>Посольство в Цхинвале – 4</v>
      </c>
      <c r="D363" s="30">
        <f t="shared" si="20"/>
        <v>1386</v>
      </c>
      <c r="E363" s="30">
        <f t="shared" si="21"/>
        <v>1386</v>
      </c>
      <c r="F363" s="37">
        <f t="shared" si="22"/>
        <v>0.92568542568542567</v>
      </c>
      <c r="G363" s="30">
        <v>1386</v>
      </c>
      <c r="H363" s="30">
        <v>2500</v>
      </c>
      <c r="I363" s="30">
        <v>0</v>
      </c>
      <c r="J363" s="30">
        <f t="shared" si="23"/>
        <v>0</v>
      </c>
      <c r="K363" s="30">
        <v>1363</v>
      </c>
      <c r="L363" s="30">
        <v>23</v>
      </c>
      <c r="M363" s="30">
        <v>1114</v>
      </c>
      <c r="N363" s="30">
        <v>23</v>
      </c>
      <c r="O363" s="30">
        <v>1363</v>
      </c>
      <c r="P363" s="30">
        <v>3</v>
      </c>
      <c r="Q363" s="30">
        <v>1383</v>
      </c>
      <c r="R363" s="30">
        <v>5</v>
      </c>
      <c r="S363" s="30">
        <v>0</v>
      </c>
      <c r="T363" s="30">
        <v>1</v>
      </c>
      <c r="U363" s="30">
        <v>5</v>
      </c>
      <c r="V363" s="30">
        <v>0</v>
      </c>
      <c r="W363" s="30">
        <v>0</v>
      </c>
      <c r="X363" s="30">
        <v>0</v>
      </c>
      <c r="Y363" s="30">
        <v>0</v>
      </c>
      <c r="Z363" s="2"/>
      <c r="AA363" s="35">
        <v>7</v>
      </c>
      <c r="AB363" s="16" t="s">
        <v>1367</v>
      </c>
      <c r="AC363" s="35">
        <v>63</v>
      </c>
      <c r="AD363" s="16" t="s">
        <v>1447</v>
      </c>
      <c r="AE363" s="35">
        <v>8</v>
      </c>
      <c r="AF363" s="16" t="s">
        <v>1500</v>
      </c>
      <c r="AG363" s="29">
        <v>22</v>
      </c>
      <c r="AH363" s="16" t="s">
        <v>736</v>
      </c>
      <c r="AI363" s="29">
        <v>1283</v>
      </c>
      <c r="AJ363" s="16" t="s">
        <v>1714</v>
      </c>
    </row>
    <row r="364" spans="1:36">
      <c r="A364">
        <v>5468</v>
      </c>
      <c r="B364" s="34" t="str">
        <f>VLOOKUP(A364,УИК!A:C,2,FALSE)</f>
        <v>Испания</v>
      </c>
      <c r="C364" s="34" t="str">
        <f>VLOOKUP(A364,УИК!A:C,3,FALSE)</f>
        <v>г. Севилья</v>
      </c>
      <c r="D364" s="30">
        <f t="shared" si="20"/>
        <v>259</v>
      </c>
      <c r="E364" s="30">
        <f t="shared" si="21"/>
        <v>259</v>
      </c>
      <c r="F364" s="37">
        <f t="shared" si="22"/>
        <v>0.46718146718146719</v>
      </c>
      <c r="G364" s="30">
        <v>259</v>
      </c>
      <c r="H364" s="30">
        <v>280</v>
      </c>
      <c r="I364" s="30">
        <v>184</v>
      </c>
      <c r="J364" s="30">
        <f t="shared" si="23"/>
        <v>1</v>
      </c>
      <c r="K364" s="30">
        <v>75</v>
      </c>
      <c r="L364" s="30">
        <v>0</v>
      </c>
      <c r="M364" s="30">
        <v>21</v>
      </c>
      <c r="N364" s="30">
        <v>184</v>
      </c>
      <c r="O364" s="30">
        <v>75</v>
      </c>
      <c r="P364" s="30">
        <v>2</v>
      </c>
      <c r="Q364" s="30">
        <v>257</v>
      </c>
      <c r="R364" s="30">
        <v>3</v>
      </c>
      <c r="S364" s="30">
        <v>0</v>
      </c>
      <c r="T364" s="30">
        <v>15</v>
      </c>
      <c r="U364" s="30">
        <v>3</v>
      </c>
      <c r="V364" s="30">
        <v>0</v>
      </c>
      <c r="W364" s="30">
        <v>0</v>
      </c>
      <c r="X364" s="30">
        <v>0</v>
      </c>
      <c r="Y364" s="30">
        <v>0</v>
      </c>
      <c r="Z364" s="2"/>
      <c r="AA364" s="35">
        <v>8</v>
      </c>
      <c r="AB364" s="16" t="s">
        <v>556</v>
      </c>
      <c r="AC364" s="35">
        <v>26</v>
      </c>
      <c r="AD364" s="16" t="s">
        <v>1448</v>
      </c>
      <c r="AE364" s="35">
        <v>9</v>
      </c>
      <c r="AF364" s="16" t="s">
        <v>412</v>
      </c>
      <c r="AG364" s="29">
        <v>93</v>
      </c>
      <c r="AH364" s="16" t="s">
        <v>1589</v>
      </c>
      <c r="AI364" s="29">
        <v>121</v>
      </c>
      <c r="AJ364" s="16" t="s">
        <v>1715</v>
      </c>
    </row>
    <row r="365" spans="1:36">
      <c r="A365">
        <v>5472</v>
      </c>
      <c r="B365" s="34" t="str">
        <f>VLOOKUP(A365,УИК!A:C,2,FALSE)</f>
        <v>Южная Осетия</v>
      </c>
      <c r="C365" s="34" t="str">
        <f>VLOOKUP(A365,УИК!A:C,3,FALSE)</f>
        <v>пос. Дменис</v>
      </c>
      <c r="D365" s="30">
        <f t="shared" si="20"/>
        <v>779</v>
      </c>
      <c r="E365" s="30">
        <f t="shared" si="21"/>
        <v>779</v>
      </c>
      <c r="F365" s="37">
        <f t="shared" si="22"/>
        <v>0.95250320924261878</v>
      </c>
      <c r="G365" s="30">
        <v>1171</v>
      </c>
      <c r="H365" s="30">
        <v>1000</v>
      </c>
      <c r="I365" s="30">
        <v>0</v>
      </c>
      <c r="J365" s="30">
        <f t="shared" si="23"/>
        <v>0</v>
      </c>
      <c r="K365" s="30">
        <v>779</v>
      </c>
      <c r="L365" s="30">
        <v>0</v>
      </c>
      <c r="M365" s="30">
        <v>221</v>
      </c>
      <c r="N365" s="30">
        <v>0</v>
      </c>
      <c r="O365" s="30">
        <v>779</v>
      </c>
      <c r="P365" s="30">
        <v>13</v>
      </c>
      <c r="Q365" s="30">
        <v>766</v>
      </c>
      <c r="R365" s="30">
        <v>5</v>
      </c>
      <c r="S365" s="30">
        <v>0</v>
      </c>
      <c r="T365" s="30">
        <v>0</v>
      </c>
      <c r="U365" s="30">
        <v>5</v>
      </c>
      <c r="V365" s="30">
        <v>0</v>
      </c>
      <c r="W365" s="30">
        <v>0</v>
      </c>
      <c r="X365" s="30">
        <v>0</v>
      </c>
      <c r="Y365" s="30">
        <v>0</v>
      </c>
      <c r="Z365" s="2"/>
      <c r="AA365" s="35">
        <v>5</v>
      </c>
      <c r="AB365" s="16" t="s">
        <v>444</v>
      </c>
      <c r="AC365" s="35">
        <v>19</v>
      </c>
      <c r="AD365" s="16" t="s">
        <v>1449</v>
      </c>
      <c r="AE365" s="35">
        <v>0</v>
      </c>
      <c r="AF365" s="16" t="s">
        <v>292</v>
      </c>
      <c r="AG365" s="29">
        <v>0</v>
      </c>
      <c r="AH365" s="16" t="s">
        <v>292</v>
      </c>
      <c r="AI365" s="29">
        <v>742</v>
      </c>
      <c r="AJ365" s="16" t="s">
        <v>1716</v>
      </c>
    </row>
    <row r="366" spans="1:36">
      <c r="A366">
        <v>5473</v>
      </c>
      <c r="B366" s="34" t="str">
        <f>VLOOKUP(A366,УИК!A:C,2,FALSE)</f>
        <v>Эквадор</v>
      </c>
      <c r="C366" s="34" t="str">
        <f>VLOOKUP(A366,УИК!A:C,3,FALSE)</f>
        <v>г. Гуякиль (поселок специалистов)</v>
      </c>
      <c r="D366" s="30">
        <f t="shared" si="20"/>
        <v>38</v>
      </c>
      <c r="E366" s="30">
        <f t="shared" si="21"/>
        <v>37</v>
      </c>
      <c r="F366" s="37">
        <f t="shared" si="22"/>
        <v>0.67567567567567566</v>
      </c>
      <c r="G366" s="30">
        <v>38</v>
      </c>
      <c r="H366" s="30">
        <v>100</v>
      </c>
      <c r="I366" s="30">
        <v>0</v>
      </c>
      <c r="J366" s="30">
        <f t="shared" si="23"/>
        <v>0</v>
      </c>
      <c r="K366" s="30">
        <v>38</v>
      </c>
      <c r="L366" s="30">
        <v>0</v>
      </c>
      <c r="M366" s="30">
        <v>62</v>
      </c>
      <c r="N366" s="30">
        <v>0</v>
      </c>
      <c r="O366" s="30">
        <v>37</v>
      </c>
      <c r="P366" s="30">
        <v>1</v>
      </c>
      <c r="Q366" s="30">
        <v>36</v>
      </c>
      <c r="R366" s="30">
        <v>3</v>
      </c>
      <c r="S366" s="30">
        <v>0</v>
      </c>
      <c r="T366" s="30">
        <v>2</v>
      </c>
      <c r="U366" s="30">
        <v>3</v>
      </c>
      <c r="V366" s="30">
        <v>0</v>
      </c>
      <c r="W366" s="30">
        <v>0</v>
      </c>
      <c r="X366" s="30">
        <v>0</v>
      </c>
      <c r="Y366" s="30">
        <v>0</v>
      </c>
      <c r="Z366" s="2"/>
      <c r="AA366" s="35">
        <v>0</v>
      </c>
      <c r="AB366" s="16" t="s">
        <v>292</v>
      </c>
      <c r="AC366" s="35">
        <v>5</v>
      </c>
      <c r="AD366" s="16" t="s">
        <v>805</v>
      </c>
      <c r="AE366" s="35">
        <v>1</v>
      </c>
      <c r="AF366" s="16" t="s">
        <v>439</v>
      </c>
      <c r="AG366" s="29">
        <v>5</v>
      </c>
      <c r="AH366" s="16" t="s">
        <v>805</v>
      </c>
      <c r="AI366" s="29">
        <v>25</v>
      </c>
      <c r="AJ366" s="16" t="s">
        <v>1717</v>
      </c>
    </row>
    <row r="367" spans="1:36">
      <c r="A367">
        <v>5475</v>
      </c>
      <c r="B367" s="34" t="str">
        <f>VLOOKUP(A367,УИК!A:C,2,FALSE)</f>
        <v>Абхазия</v>
      </c>
      <c r="C367" s="34" t="str">
        <f>VLOOKUP(A367,УИК!A:C,3,FALSE)</f>
        <v>г. Ткуарчал</v>
      </c>
      <c r="D367" s="30">
        <f t="shared" si="20"/>
        <v>3017</v>
      </c>
      <c r="E367" s="30">
        <f t="shared" si="21"/>
        <v>3017</v>
      </c>
      <c r="F367" s="37">
        <f t="shared" si="22"/>
        <v>0.94961882664898911</v>
      </c>
      <c r="G367" s="30">
        <v>3017</v>
      </c>
      <c r="H367" s="30">
        <v>7000</v>
      </c>
      <c r="I367" s="30">
        <v>0</v>
      </c>
      <c r="J367" s="30">
        <f t="shared" si="23"/>
        <v>0</v>
      </c>
      <c r="K367" s="30">
        <v>3017</v>
      </c>
      <c r="L367" s="30">
        <v>0</v>
      </c>
      <c r="M367" s="30">
        <v>3983</v>
      </c>
      <c r="N367" s="30">
        <v>0</v>
      </c>
      <c r="O367" s="30">
        <v>3017</v>
      </c>
      <c r="P367" s="30">
        <v>50</v>
      </c>
      <c r="Q367" s="30">
        <v>2967</v>
      </c>
      <c r="R367" s="30">
        <v>10</v>
      </c>
      <c r="S367" s="30">
        <v>10</v>
      </c>
      <c r="T367" s="30">
        <v>0</v>
      </c>
      <c r="U367" s="30">
        <v>0</v>
      </c>
      <c r="V367" s="30">
        <v>0</v>
      </c>
      <c r="W367" s="30">
        <v>0</v>
      </c>
      <c r="X367" s="30">
        <v>0</v>
      </c>
      <c r="Y367" s="30">
        <v>0</v>
      </c>
      <c r="Z367" s="2"/>
      <c r="AA367" s="35">
        <v>18</v>
      </c>
      <c r="AB367" s="16" t="s">
        <v>793</v>
      </c>
      <c r="AC367" s="35">
        <v>49</v>
      </c>
      <c r="AD367" s="16" t="s">
        <v>1450</v>
      </c>
      <c r="AE367" s="35">
        <v>11</v>
      </c>
      <c r="AF367" s="16" t="s">
        <v>1509</v>
      </c>
      <c r="AG367" s="29">
        <v>24</v>
      </c>
      <c r="AH367" s="16" t="s">
        <v>402</v>
      </c>
      <c r="AI367" s="29">
        <v>2865</v>
      </c>
      <c r="AJ367" s="16" t="s">
        <v>1718</v>
      </c>
    </row>
    <row r="368" spans="1:36">
      <c r="A368">
        <v>5478</v>
      </c>
      <c r="B368" s="34" t="str">
        <f>VLOOKUP(A368,УИК!A:C,2,FALSE)</f>
        <v>Великобритания</v>
      </c>
      <c r="C368" s="34" t="str">
        <f>VLOOKUP(A368,УИК!A:C,3,FALSE)</f>
        <v>Посольство в Лондоне</v>
      </c>
      <c r="D368" s="30">
        <f t="shared" si="20"/>
        <v>3847</v>
      </c>
      <c r="E368" s="30">
        <f t="shared" si="21"/>
        <v>3837</v>
      </c>
      <c r="F368" s="37">
        <f t="shared" si="22"/>
        <v>0.22569715923898878</v>
      </c>
      <c r="G368" s="30">
        <v>3847</v>
      </c>
      <c r="H368" s="30">
        <v>4000</v>
      </c>
      <c r="I368" s="30">
        <v>0</v>
      </c>
      <c r="J368" s="30">
        <f t="shared" si="23"/>
        <v>0</v>
      </c>
      <c r="K368" s="30">
        <v>3758</v>
      </c>
      <c r="L368" s="30">
        <v>89</v>
      </c>
      <c r="M368" s="30">
        <v>153</v>
      </c>
      <c r="N368" s="30">
        <v>89</v>
      </c>
      <c r="O368" s="30">
        <v>3748</v>
      </c>
      <c r="P368" s="30">
        <v>85</v>
      </c>
      <c r="Q368" s="30">
        <v>3752</v>
      </c>
      <c r="R368" s="30">
        <v>20</v>
      </c>
      <c r="S368" s="30">
        <v>1</v>
      </c>
      <c r="T368" s="30">
        <v>272</v>
      </c>
      <c r="U368" s="30">
        <v>19</v>
      </c>
      <c r="V368" s="30">
        <v>0</v>
      </c>
      <c r="W368" s="30">
        <v>0</v>
      </c>
      <c r="X368" s="30">
        <v>0</v>
      </c>
      <c r="Y368" s="30">
        <v>0</v>
      </c>
      <c r="Z368" s="2"/>
      <c r="AA368" s="35">
        <v>109</v>
      </c>
      <c r="AB368" s="16" t="s">
        <v>377</v>
      </c>
      <c r="AC368" s="35">
        <v>374</v>
      </c>
      <c r="AD368" s="16" t="s">
        <v>647</v>
      </c>
      <c r="AE368" s="35">
        <v>190</v>
      </c>
      <c r="AF368" s="16" t="s">
        <v>436</v>
      </c>
      <c r="AG368" s="29">
        <v>2213</v>
      </c>
      <c r="AH368" s="16" t="s">
        <v>1590</v>
      </c>
      <c r="AI368" s="29">
        <v>866</v>
      </c>
      <c r="AJ368" s="16" t="s">
        <v>1719</v>
      </c>
    </row>
    <row r="369" spans="1:36">
      <c r="A369">
        <v>5480</v>
      </c>
      <c r="B369" s="34" t="str">
        <f>VLOOKUP(A369,УИК!A:C,2,FALSE)</f>
        <v>Южная Осетия</v>
      </c>
      <c r="C369" s="34" t="str">
        <f>VLOOKUP(A369,УИК!A:C,3,FALSE)</f>
        <v>г. Цхинвал, в/ч Минобороны России</v>
      </c>
      <c r="D369" s="30">
        <f t="shared" si="20"/>
        <v>2159</v>
      </c>
      <c r="E369" s="30">
        <f t="shared" si="21"/>
        <v>2159</v>
      </c>
      <c r="F369" s="37">
        <f t="shared" si="22"/>
        <v>0.89300602130616025</v>
      </c>
      <c r="G369" s="30">
        <v>2159</v>
      </c>
      <c r="H369" s="30">
        <v>3500</v>
      </c>
      <c r="I369" s="30">
        <v>0</v>
      </c>
      <c r="J369" s="30">
        <f t="shared" si="23"/>
        <v>0</v>
      </c>
      <c r="K369" s="30">
        <v>2159</v>
      </c>
      <c r="L369" s="30">
        <v>0</v>
      </c>
      <c r="M369" s="30">
        <v>1341</v>
      </c>
      <c r="N369" s="30">
        <v>0</v>
      </c>
      <c r="O369" s="30">
        <v>2159</v>
      </c>
      <c r="P369" s="30">
        <v>145</v>
      </c>
      <c r="Q369" s="30">
        <v>2014</v>
      </c>
      <c r="R369" s="30">
        <v>10</v>
      </c>
      <c r="S369" s="30">
        <v>10</v>
      </c>
      <c r="T369" s="30">
        <v>5</v>
      </c>
      <c r="U369" s="30">
        <v>0</v>
      </c>
      <c r="V369" s="30">
        <v>0</v>
      </c>
      <c r="W369" s="30">
        <v>0</v>
      </c>
      <c r="X369" s="30">
        <v>0</v>
      </c>
      <c r="Y369" s="30">
        <v>0</v>
      </c>
      <c r="Z369" s="2"/>
      <c r="AA369" s="35">
        <v>36</v>
      </c>
      <c r="AB369" s="16" t="s">
        <v>733</v>
      </c>
      <c r="AC369" s="35">
        <v>30</v>
      </c>
      <c r="AD369" s="16" t="s">
        <v>1451</v>
      </c>
      <c r="AE369" s="35">
        <v>3</v>
      </c>
      <c r="AF369" s="16" t="s">
        <v>1510</v>
      </c>
      <c r="AG369" s="29">
        <v>17</v>
      </c>
      <c r="AH369" s="16" t="s">
        <v>1479</v>
      </c>
      <c r="AI369" s="29">
        <v>1928</v>
      </c>
      <c r="AJ369" s="16" t="s">
        <v>1720</v>
      </c>
    </row>
    <row r="370" spans="1:36">
      <c r="A370">
        <v>5481</v>
      </c>
      <c r="B370" s="34" t="str">
        <f>VLOOKUP(A370,УИК!A:C,2,FALSE)</f>
        <v>Франция и Монако</v>
      </c>
      <c r="C370" s="34" t="str">
        <f>VLOOKUP(A370,УИК!A:C,3,FALSE)</f>
        <v>Биарриц – 1</v>
      </c>
      <c r="D370" s="30">
        <f t="shared" si="20"/>
        <v>25</v>
      </c>
      <c r="E370" s="30">
        <f t="shared" si="21"/>
        <v>25</v>
      </c>
      <c r="F370" s="37">
        <f t="shared" si="22"/>
        <v>0.4</v>
      </c>
      <c r="G370" s="30">
        <v>25</v>
      </c>
      <c r="H370" s="30">
        <v>150</v>
      </c>
      <c r="I370" s="30">
        <v>0</v>
      </c>
      <c r="J370" s="30">
        <f t="shared" si="23"/>
        <v>0</v>
      </c>
      <c r="K370" s="30">
        <v>25</v>
      </c>
      <c r="L370" s="30">
        <v>0</v>
      </c>
      <c r="M370" s="30">
        <v>125</v>
      </c>
      <c r="N370" s="30">
        <v>0</v>
      </c>
      <c r="O370" s="30">
        <v>25</v>
      </c>
      <c r="P370" s="30">
        <v>0</v>
      </c>
      <c r="Q370" s="30">
        <v>25</v>
      </c>
      <c r="R370" s="30">
        <v>5</v>
      </c>
      <c r="S370" s="30">
        <v>0</v>
      </c>
      <c r="T370" s="30">
        <v>0</v>
      </c>
      <c r="U370" s="30">
        <v>5</v>
      </c>
      <c r="V370" s="30">
        <v>0</v>
      </c>
      <c r="W370" s="30">
        <v>0</v>
      </c>
      <c r="X370" s="30">
        <v>0</v>
      </c>
      <c r="Y370" s="30">
        <v>0</v>
      </c>
      <c r="Z370" s="2"/>
      <c r="AA370" s="35">
        <v>1</v>
      </c>
      <c r="AB370" s="16" t="s">
        <v>619</v>
      </c>
      <c r="AC370" s="35">
        <v>3</v>
      </c>
      <c r="AD370" s="16" t="s">
        <v>449</v>
      </c>
      <c r="AE370" s="35">
        <v>4</v>
      </c>
      <c r="AF370" s="16" t="s">
        <v>926</v>
      </c>
      <c r="AG370" s="29">
        <v>7</v>
      </c>
      <c r="AH370" s="16" t="s">
        <v>1591</v>
      </c>
      <c r="AI370" s="29">
        <v>10</v>
      </c>
      <c r="AJ370" s="16" t="s">
        <v>1120</v>
      </c>
    </row>
    <row r="371" spans="1:36">
      <c r="A371">
        <v>5482</v>
      </c>
      <c r="B371" s="34" t="str">
        <f>VLOOKUP(A371,УИК!A:C,2,FALSE)</f>
        <v>Кабо-Верде</v>
      </c>
      <c r="C371" s="34" t="str">
        <f>VLOOKUP(A371,УИК!A:C,3,FALSE)</f>
        <v>Посольство в Прае</v>
      </c>
      <c r="D371" s="30">
        <f t="shared" si="20"/>
        <v>60</v>
      </c>
      <c r="E371" s="30">
        <f t="shared" si="21"/>
        <v>60</v>
      </c>
      <c r="F371" s="37">
        <f t="shared" si="22"/>
        <v>0.6166666666666667</v>
      </c>
      <c r="G371" s="30">
        <v>83</v>
      </c>
      <c r="H371" s="30">
        <v>80</v>
      </c>
      <c r="I371" s="30">
        <v>21</v>
      </c>
      <c r="J371" s="30">
        <f t="shared" si="23"/>
        <v>1</v>
      </c>
      <c r="K371" s="30">
        <v>39</v>
      </c>
      <c r="L371" s="30">
        <v>0</v>
      </c>
      <c r="M371" s="30">
        <v>20</v>
      </c>
      <c r="N371" s="30">
        <v>21</v>
      </c>
      <c r="O371" s="30">
        <v>39</v>
      </c>
      <c r="P371" s="30">
        <v>0</v>
      </c>
      <c r="Q371" s="30">
        <v>60</v>
      </c>
      <c r="R371" s="30">
        <v>6</v>
      </c>
      <c r="S371" s="30">
        <v>0</v>
      </c>
      <c r="T371" s="30">
        <v>0</v>
      </c>
      <c r="U371" s="30">
        <v>6</v>
      </c>
      <c r="V371" s="30">
        <v>0</v>
      </c>
      <c r="W371" s="30">
        <v>0</v>
      </c>
      <c r="X371" s="30">
        <v>0</v>
      </c>
      <c r="Y371" s="30">
        <v>0</v>
      </c>
      <c r="Z371" s="2"/>
      <c r="AA371" s="35">
        <v>2</v>
      </c>
      <c r="AB371" s="16" t="s">
        <v>1368</v>
      </c>
      <c r="AC371" s="35">
        <v>7</v>
      </c>
      <c r="AD371" s="16" t="s">
        <v>1452</v>
      </c>
      <c r="AE371" s="35">
        <v>7</v>
      </c>
      <c r="AF371" s="16" t="s">
        <v>1452</v>
      </c>
      <c r="AG371" s="29">
        <v>7</v>
      </c>
      <c r="AH371" s="16" t="s">
        <v>1452</v>
      </c>
      <c r="AI371" s="29">
        <v>37</v>
      </c>
      <c r="AJ371" s="16" t="s">
        <v>1721</v>
      </c>
    </row>
    <row r="372" spans="1:36">
      <c r="A372">
        <v>5484</v>
      </c>
      <c r="B372" s="34" t="str">
        <f>VLOOKUP(A372,УИК!A:C,2,FALSE)</f>
        <v>ФРГ</v>
      </c>
      <c r="C372" s="34" t="str">
        <f>VLOOKUP(A372,УИК!A:C,3,FALSE)</f>
        <v>Посольство в Берлине – 2</v>
      </c>
      <c r="D372" s="30">
        <f t="shared" si="20"/>
        <v>2282</v>
      </c>
      <c r="E372" s="30">
        <f t="shared" si="21"/>
        <v>2280</v>
      </c>
      <c r="F372" s="37">
        <f t="shared" si="22"/>
        <v>0.49561403508771928</v>
      </c>
      <c r="G372" s="30">
        <v>2293</v>
      </c>
      <c r="H372" s="30">
        <v>2282</v>
      </c>
      <c r="I372" s="30">
        <v>57</v>
      </c>
      <c r="J372" s="30">
        <f t="shared" si="23"/>
        <v>1</v>
      </c>
      <c r="K372" s="30">
        <v>2225</v>
      </c>
      <c r="L372" s="30">
        <v>0</v>
      </c>
      <c r="M372" s="30">
        <v>0</v>
      </c>
      <c r="N372" s="30">
        <v>57</v>
      </c>
      <c r="O372" s="30">
        <v>2223</v>
      </c>
      <c r="P372" s="30">
        <v>19</v>
      </c>
      <c r="Q372" s="30">
        <v>2261</v>
      </c>
      <c r="R372" s="30">
        <v>50</v>
      </c>
      <c r="S372" s="30">
        <v>9</v>
      </c>
      <c r="T372" s="30">
        <v>65</v>
      </c>
      <c r="U372" s="30">
        <v>41</v>
      </c>
      <c r="V372" s="30">
        <v>0</v>
      </c>
      <c r="W372" s="30">
        <v>0</v>
      </c>
      <c r="X372" s="30">
        <v>0</v>
      </c>
      <c r="Y372" s="30">
        <v>0</v>
      </c>
      <c r="Z372" s="2"/>
      <c r="AA372" s="35">
        <v>73</v>
      </c>
      <c r="AB372" s="16" t="s">
        <v>293</v>
      </c>
      <c r="AC372" s="35">
        <v>259</v>
      </c>
      <c r="AD372" s="16" t="s">
        <v>1453</v>
      </c>
      <c r="AE372" s="35">
        <v>110</v>
      </c>
      <c r="AF372" s="16" t="s">
        <v>685</v>
      </c>
      <c r="AG372" s="29">
        <v>689</v>
      </c>
      <c r="AH372" s="16" t="s">
        <v>1592</v>
      </c>
      <c r="AI372" s="29">
        <v>1130</v>
      </c>
      <c r="AJ372" s="16" t="s">
        <v>1722</v>
      </c>
    </row>
    <row r="373" spans="1:36">
      <c r="A373">
        <v>5485</v>
      </c>
      <c r="B373" s="34" t="str">
        <f>VLOOKUP(A373,УИК!A:C,2,FALSE)</f>
        <v>Узбекистан</v>
      </c>
      <c r="C373" s="34" t="str">
        <f>VLOOKUP(A373,УИК!A:C,3,FALSE)</f>
        <v>Посольство в Ташкенте</v>
      </c>
      <c r="D373" s="30">
        <f t="shared" si="20"/>
        <v>2949</v>
      </c>
      <c r="E373" s="30">
        <f t="shared" si="21"/>
        <v>2948</v>
      </c>
      <c r="F373" s="37">
        <f t="shared" si="22"/>
        <v>0.80936227951153328</v>
      </c>
      <c r="G373" s="30">
        <v>2949</v>
      </c>
      <c r="H373" s="30">
        <v>38000</v>
      </c>
      <c r="I373" s="30">
        <v>605</v>
      </c>
      <c r="J373" s="30">
        <f t="shared" si="23"/>
        <v>1</v>
      </c>
      <c r="K373" s="30">
        <v>2329</v>
      </c>
      <c r="L373" s="30">
        <v>15</v>
      </c>
      <c r="M373" s="30">
        <v>35051</v>
      </c>
      <c r="N373" s="30">
        <v>620</v>
      </c>
      <c r="O373" s="30">
        <v>2328</v>
      </c>
      <c r="P373" s="30">
        <v>22</v>
      </c>
      <c r="Q373" s="30">
        <v>2926</v>
      </c>
      <c r="R373" s="30">
        <v>80</v>
      </c>
      <c r="S373" s="30">
        <v>0</v>
      </c>
      <c r="T373" s="30">
        <v>28</v>
      </c>
      <c r="U373" s="30">
        <v>80</v>
      </c>
      <c r="V373" s="30">
        <v>0</v>
      </c>
      <c r="W373" s="30">
        <v>0</v>
      </c>
      <c r="X373" s="30">
        <v>0</v>
      </c>
      <c r="Y373" s="30">
        <v>0</v>
      </c>
      <c r="Z373" s="2"/>
      <c r="AA373" s="35">
        <v>71</v>
      </c>
      <c r="AB373" s="16" t="s">
        <v>346</v>
      </c>
      <c r="AC373" s="35">
        <v>249</v>
      </c>
      <c r="AD373" s="16" t="s">
        <v>1454</v>
      </c>
      <c r="AE373" s="35">
        <v>43</v>
      </c>
      <c r="AF373" s="16" t="s">
        <v>452</v>
      </c>
      <c r="AG373" s="29">
        <v>177</v>
      </c>
      <c r="AH373" s="16" t="s">
        <v>1593</v>
      </c>
      <c r="AI373" s="29">
        <v>2386</v>
      </c>
      <c r="AJ373" s="16" t="s">
        <v>1723</v>
      </c>
    </row>
    <row r="374" spans="1:36">
      <c r="A374">
        <v>5486</v>
      </c>
      <c r="B374" s="34" t="str">
        <f>VLOOKUP(A374,УИК!A:C,2,FALSE)</f>
        <v>Франция и Монако</v>
      </c>
      <c r="C374" s="34" t="str">
        <f>VLOOKUP(A374,УИК!A:C,3,FALSE)</f>
        <v>Монако</v>
      </c>
      <c r="D374" s="30">
        <f t="shared" si="20"/>
        <v>88</v>
      </c>
      <c r="E374" s="30">
        <f t="shared" si="21"/>
        <v>88</v>
      </c>
      <c r="F374" s="37">
        <f t="shared" si="22"/>
        <v>0.44318181818181818</v>
      </c>
      <c r="G374" s="30">
        <v>88</v>
      </c>
      <c r="H374" s="30">
        <v>300</v>
      </c>
      <c r="I374" s="30">
        <v>0</v>
      </c>
      <c r="J374" s="30">
        <f t="shared" si="23"/>
        <v>0</v>
      </c>
      <c r="K374" s="30">
        <v>88</v>
      </c>
      <c r="L374" s="30">
        <v>0</v>
      </c>
      <c r="M374" s="30">
        <v>212</v>
      </c>
      <c r="N374" s="30">
        <v>0</v>
      </c>
      <c r="O374" s="30">
        <v>88</v>
      </c>
      <c r="P374" s="30">
        <v>1</v>
      </c>
      <c r="Q374" s="30">
        <v>87</v>
      </c>
      <c r="R374" s="30">
        <v>5</v>
      </c>
      <c r="S374" s="30">
        <v>0</v>
      </c>
      <c r="T374" s="30">
        <v>9</v>
      </c>
      <c r="U374" s="30">
        <v>5</v>
      </c>
      <c r="V374" s="30">
        <v>0</v>
      </c>
      <c r="W374" s="30">
        <v>0</v>
      </c>
      <c r="X374" s="30">
        <v>0</v>
      </c>
      <c r="Y374" s="30">
        <v>0</v>
      </c>
      <c r="Z374" s="2"/>
      <c r="AA374" s="35">
        <v>2</v>
      </c>
      <c r="AB374" s="16" t="s">
        <v>510</v>
      </c>
      <c r="AC374" s="35">
        <v>4</v>
      </c>
      <c r="AD374" s="16" t="s">
        <v>1447</v>
      </c>
      <c r="AE374" s="35">
        <v>3</v>
      </c>
      <c r="AF374" s="16" t="s">
        <v>424</v>
      </c>
      <c r="AG374" s="29">
        <v>39</v>
      </c>
      <c r="AH374" s="16" t="s">
        <v>1594</v>
      </c>
      <c r="AI374" s="29">
        <v>39</v>
      </c>
      <c r="AJ374" s="16" t="s">
        <v>1594</v>
      </c>
    </row>
    <row r="375" spans="1:36">
      <c r="A375">
        <v>5487</v>
      </c>
      <c r="B375" s="34" t="str">
        <f>VLOOKUP(A375,УИК!A:C,2,FALSE)</f>
        <v>Греция</v>
      </c>
      <c r="C375" s="34" t="str">
        <f>VLOOKUP(A375,УИК!A:C,3,FALSE)</f>
        <v>Генеральное консульство в Салониках</v>
      </c>
      <c r="D375" s="30">
        <f t="shared" si="20"/>
        <v>2756</v>
      </c>
      <c r="E375" s="30">
        <f t="shared" si="21"/>
        <v>2755</v>
      </c>
      <c r="F375" s="37">
        <f t="shared" si="22"/>
        <v>0.83847549909255903</v>
      </c>
      <c r="G375" s="30">
        <v>2886</v>
      </c>
      <c r="H375" s="30">
        <v>7500</v>
      </c>
      <c r="I375" s="30">
        <v>440</v>
      </c>
      <c r="J375" s="30">
        <f t="shared" si="23"/>
        <v>1</v>
      </c>
      <c r="K375" s="30">
        <v>2303</v>
      </c>
      <c r="L375" s="30">
        <v>13</v>
      </c>
      <c r="M375" s="30">
        <v>4744</v>
      </c>
      <c r="N375" s="30">
        <v>453</v>
      </c>
      <c r="O375" s="30">
        <v>2302</v>
      </c>
      <c r="P375" s="30">
        <v>56</v>
      </c>
      <c r="Q375" s="30">
        <v>2699</v>
      </c>
      <c r="R375" s="30">
        <v>30</v>
      </c>
      <c r="S375" s="30">
        <v>1</v>
      </c>
      <c r="T375" s="30">
        <v>10</v>
      </c>
      <c r="U375" s="30">
        <v>29</v>
      </c>
      <c r="V375" s="30">
        <v>0</v>
      </c>
      <c r="W375" s="30">
        <v>0</v>
      </c>
      <c r="X375" s="30">
        <v>0</v>
      </c>
      <c r="Y375" s="30">
        <v>0</v>
      </c>
      <c r="Z375" s="2"/>
      <c r="AA375" s="35">
        <v>43</v>
      </c>
      <c r="AB375" s="16" t="s">
        <v>341</v>
      </c>
      <c r="AC375" s="35">
        <v>206</v>
      </c>
      <c r="AD375" s="16" t="s">
        <v>786</v>
      </c>
      <c r="AE375" s="35">
        <v>27</v>
      </c>
      <c r="AF375" s="16" t="s">
        <v>745</v>
      </c>
      <c r="AG375" s="29">
        <v>113</v>
      </c>
      <c r="AH375" s="16" t="s">
        <v>422</v>
      </c>
      <c r="AI375" s="29">
        <v>2310</v>
      </c>
      <c r="AJ375" s="16" t="s">
        <v>1724</v>
      </c>
    </row>
    <row r="376" spans="1:36">
      <c r="A376">
        <v>5488</v>
      </c>
      <c r="B376" s="34" t="str">
        <f>VLOOKUP(A376,УИК!A:C,2,FALSE)</f>
        <v>Южная Осетия</v>
      </c>
      <c r="C376" s="34" t="str">
        <f>VLOOKUP(A376,УИК!A:C,3,FALSE)</f>
        <v>пос. Дзау</v>
      </c>
      <c r="D376" s="30">
        <f t="shared" si="20"/>
        <v>1592</v>
      </c>
      <c r="E376" s="30">
        <f t="shared" si="21"/>
        <v>1592</v>
      </c>
      <c r="F376" s="37">
        <f t="shared" si="22"/>
        <v>0.91708542713567842</v>
      </c>
      <c r="G376" s="30">
        <v>1592</v>
      </c>
      <c r="H376" s="30">
        <v>3000</v>
      </c>
      <c r="I376" s="30">
        <v>241</v>
      </c>
      <c r="J376" s="30">
        <f t="shared" si="23"/>
        <v>1</v>
      </c>
      <c r="K376" s="30">
        <v>1351</v>
      </c>
      <c r="L376" s="30">
        <v>0</v>
      </c>
      <c r="M376" s="30">
        <v>1408</v>
      </c>
      <c r="N376" s="30">
        <v>241</v>
      </c>
      <c r="O376" s="30">
        <v>1351</v>
      </c>
      <c r="P376" s="30">
        <v>103</v>
      </c>
      <c r="Q376" s="30">
        <v>1489</v>
      </c>
      <c r="R376" s="30">
        <v>10</v>
      </c>
      <c r="S376" s="30">
        <v>6</v>
      </c>
      <c r="T376" s="30">
        <v>2</v>
      </c>
      <c r="U376" s="30">
        <v>4</v>
      </c>
      <c r="V376" s="30">
        <v>0</v>
      </c>
      <c r="W376" s="30">
        <v>0</v>
      </c>
      <c r="X376" s="30">
        <v>0</v>
      </c>
      <c r="Y376" s="30">
        <v>0</v>
      </c>
      <c r="Z376" s="2"/>
      <c r="AA376" s="35">
        <v>12</v>
      </c>
      <c r="AB376" s="16" t="s">
        <v>383</v>
      </c>
      <c r="AC376" s="35">
        <v>8</v>
      </c>
      <c r="AD376" s="16" t="s">
        <v>667</v>
      </c>
      <c r="AE376" s="35">
        <v>3</v>
      </c>
      <c r="AF376" s="16" t="s">
        <v>668</v>
      </c>
      <c r="AG376" s="29">
        <v>6</v>
      </c>
      <c r="AH376" s="16" t="s">
        <v>1595</v>
      </c>
      <c r="AI376" s="29">
        <v>1460</v>
      </c>
      <c r="AJ376" s="16" t="s">
        <v>1725</v>
      </c>
    </row>
    <row r="377" spans="1:36">
      <c r="A377">
        <v>5489</v>
      </c>
      <c r="B377" s="34" t="str">
        <f>VLOOKUP(A377,УИК!A:C,2,FALSE)</f>
        <v>Южная Осетия</v>
      </c>
      <c r="C377" s="34" t="str">
        <f>VLOOKUP(A377,УИК!A:C,3,FALSE)</f>
        <v>Цхинвальский район, в/ч ПС ФСБ России</v>
      </c>
      <c r="D377" s="30">
        <f t="shared" si="20"/>
        <v>999</v>
      </c>
      <c r="E377" s="30">
        <f t="shared" si="21"/>
        <v>999</v>
      </c>
      <c r="F377" s="37">
        <f t="shared" si="22"/>
        <v>0.74874874874874875</v>
      </c>
      <c r="G377" s="30">
        <v>1233</v>
      </c>
      <c r="H377" s="30">
        <v>2500</v>
      </c>
      <c r="I377" s="30">
        <v>629</v>
      </c>
      <c r="J377" s="30">
        <f t="shared" si="23"/>
        <v>1</v>
      </c>
      <c r="K377" s="30">
        <v>370</v>
      </c>
      <c r="L377" s="30">
        <v>0</v>
      </c>
      <c r="M377" s="30">
        <v>1501</v>
      </c>
      <c r="N377" s="30">
        <v>629</v>
      </c>
      <c r="O377" s="30">
        <v>370</v>
      </c>
      <c r="P377" s="30">
        <v>5</v>
      </c>
      <c r="Q377" s="30">
        <v>994</v>
      </c>
      <c r="R377" s="30">
        <v>10</v>
      </c>
      <c r="S377" s="30">
        <v>10</v>
      </c>
      <c r="T377" s="30">
        <v>3</v>
      </c>
      <c r="U377" s="30">
        <v>0</v>
      </c>
      <c r="V377" s="30">
        <v>0</v>
      </c>
      <c r="W377" s="30">
        <v>0</v>
      </c>
      <c r="X377" s="30">
        <v>0</v>
      </c>
      <c r="Y377" s="30">
        <v>0</v>
      </c>
      <c r="Z377" s="2"/>
      <c r="AA377" s="35">
        <v>113</v>
      </c>
      <c r="AB377" s="16" t="s">
        <v>492</v>
      </c>
      <c r="AC377" s="35">
        <v>74</v>
      </c>
      <c r="AD377" s="16" t="s">
        <v>552</v>
      </c>
      <c r="AE377" s="35">
        <v>13</v>
      </c>
      <c r="AF377" s="16" t="s">
        <v>690</v>
      </c>
      <c r="AG377" s="29">
        <v>46</v>
      </c>
      <c r="AH377" s="16" t="s">
        <v>763</v>
      </c>
      <c r="AI377" s="29">
        <v>748</v>
      </c>
      <c r="AJ377" s="16" t="s">
        <v>1726</v>
      </c>
    </row>
    <row r="378" spans="1:36">
      <c r="A378">
        <v>5493</v>
      </c>
      <c r="B378" s="34" t="str">
        <f>VLOOKUP(A378,УИК!A:C,2,FALSE)</f>
        <v>Южная Осетия</v>
      </c>
      <c r="C378" s="34" t="str">
        <f>VLOOKUP(A378,УИК!A:C,3,FALSE)</f>
        <v>г. Квайса</v>
      </c>
      <c r="D378" s="30">
        <f t="shared" si="20"/>
        <v>471</v>
      </c>
      <c r="E378" s="30">
        <f t="shared" si="21"/>
        <v>471</v>
      </c>
      <c r="F378" s="37">
        <f t="shared" si="22"/>
        <v>0.90445859872611467</v>
      </c>
      <c r="G378" s="30">
        <v>1093</v>
      </c>
      <c r="H378" s="30">
        <v>1000</v>
      </c>
      <c r="I378" s="30">
        <v>0</v>
      </c>
      <c r="J378" s="30">
        <f t="shared" si="23"/>
        <v>0</v>
      </c>
      <c r="K378" s="30">
        <v>471</v>
      </c>
      <c r="L378" s="30">
        <v>0</v>
      </c>
      <c r="M378" s="30">
        <v>529</v>
      </c>
      <c r="N378" s="30">
        <v>0</v>
      </c>
      <c r="O378" s="30">
        <v>471</v>
      </c>
      <c r="P378" s="30">
        <v>8</v>
      </c>
      <c r="Q378" s="30">
        <v>463</v>
      </c>
      <c r="R378" s="30">
        <v>5</v>
      </c>
      <c r="S378" s="30">
        <v>0</v>
      </c>
      <c r="T378" s="30">
        <v>0</v>
      </c>
      <c r="U378" s="30">
        <v>5</v>
      </c>
      <c r="V378" s="30">
        <v>0</v>
      </c>
      <c r="W378" s="30">
        <v>0</v>
      </c>
      <c r="X378" s="30">
        <v>0</v>
      </c>
      <c r="Y378" s="30">
        <v>0</v>
      </c>
      <c r="Z378" s="2"/>
      <c r="AA378" s="35">
        <v>2</v>
      </c>
      <c r="AB378" s="16" t="s">
        <v>1369</v>
      </c>
      <c r="AC378" s="35">
        <v>32</v>
      </c>
      <c r="AD378" s="16" t="s">
        <v>789</v>
      </c>
      <c r="AE378" s="35">
        <v>0</v>
      </c>
      <c r="AF378" s="16" t="s">
        <v>292</v>
      </c>
      <c r="AG378" s="29">
        <v>3</v>
      </c>
      <c r="AH378" s="16" t="s">
        <v>444</v>
      </c>
      <c r="AI378" s="29">
        <v>426</v>
      </c>
      <c r="AJ378" s="16" t="s">
        <v>1727</v>
      </c>
    </row>
    <row r="379" spans="1:36">
      <c r="A379">
        <v>5498</v>
      </c>
      <c r="B379" s="34" t="str">
        <f>VLOOKUP(A379,УИК!A:C,2,FALSE)</f>
        <v>Ирак</v>
      </c>
      <c r="C379" s="34" t="str">
        <f>VLOOKUP(A379,УИК!A:C,3,FALSE)</f>
        <v>Генеральное консульство в Басре</v>
      </c>
      <c r="D379" s="30">
        <f t="shared" si="20"/>
        <v>113</v>
      </c>
      <c r="E379" s="30">
        <f t="shared" si="21"/>
        <v>113</v>
      </c>
      <c r="F379" s="37">
        <f t="shared" si="22"/>
        <v>0.38053097345132741</v>
      </c>
      <c r="G379" s="30">
        <v>113</v>
      </c>
      <c r="H379" s="30">
        <v>150</v>
      </c>
      <c r="I379" s="30">
        <v>0</v>
      </c>
      <c r="J379" s="30">
        <f t="shared" si="23"/>
        <v>0</v>
      </c>
      <c r="K379" s="30">
        <v>113</v>
      </c>
      <c r="L379" s="30">
        <v>0</v>
      </c>
      <c r="M379" s="30">
        <v>37</v>
      </c>
      <c r="N379" s="30">
        <v>0</v>
      </c>
      <c r="O379" s="30">
        <v>113</v>
      </c>
      <c r="P379" s="30">
        <v>1</v>
      </c>
      <c r="Q379" s="30">
        <v>112</v>
      </c>
      <c r="R379" s="30">
        <v>3</v>
      </c>
      <c r="S379" s="30">
        <v>0</v>
      </c>
      <c r="T379" s="30">
        <v>3</v>
      </c>
      <c r="U379" s="30">
        <v>3</v>
      </c>
      <c r="V379" s="30">
        <v>0</v>
      </c>
      <c r="W379" s="30">
        <v>0</v>
      </c>
      <c r="X379" s="30">
        <v>0</v>
      </c>
      <c r="Y379" s="30">
        <v>0</v>
      </c>
      <c r="Z379" s="2"/>
      <c r="AA379" s="35">
        <v>6</v>
      </c>
      <c r="AB379" s="16" t="s">
        <v>332</v>
      </c>
      <c r="AC379" s="35">
        <v>33</v>
      </c>
      <c r="AD379" s="16" t="s">
        <v>1455</v>
      </c>
      <c r="AE379" s="35">
        <v>7</v>
      </c>
      <c r="AF379" s="16" t="s">
        <v>1343</v>
      </c>
      <c r="AG379" s="29">
        <v>23</v>
      </c>
      <c r="AH379" s="16" t="s">
        <v>1596</v>
      </c>
      <c r="AI379" s="29">
        <v>43</v>
      </c>
      <c r="AJ379" s="16" t="s">
        <v>1728</v>
      </c>
    </row>
    <row r="380" spans="1:36">
      <c r="A380">
        <v>5499</v>
      </c>
      <c r="B380" s="34" t="str">
        <f>VLOOKUP(A380,УИК!A:C,2,FALSE)</f>
        <v>Израиль</v>
      </c>
      <c r="C380" s="34" t="str">
        <f>VLOOKUP(A380,УИК!A:C,3,FALSE)</f>
        <v>г. Эйлат</v>
      </c>
      <c r="D380" s="30">
        <f t="shared" si="20"/>
        <v>250</v>
      </c>
      <c r="E380" s="30">
        <f t="shared" si="21"/>
        <v>249</v>
      </c>
      <c r="F380" s="37">
        <f t="shared" si="22"/>
        <v>0.38554216867469882</v>
      </c>
      <c r="G380" s="30">
        <v>250</v>
      </c>
      <c r="H380" s="30">
        <v>6000</v>
      </c>
      <c r="I380" s="30">
        <v>0</v>
      </c>
      <c r="J380" s="30">
        <f t="shared" si="23"/>
        <v>0</v>
      </c>
      <c r="K380" s="30">
        <v>229</v>
      </c>
      <c r="L380" s="30">
        <v>21</v>
      </c>
      <c r="M380" s="30">
        <v>5750</v>
      </c>
      <c r="N380" s="30">
        <v>21</v>
      </c>
      <c r="O380" s="30">
        <v>228</v>
      </c>
      <c r="P380" s="30">
        <v>1</v>
      </c>
      <c r="Q380" s="30">
        <v>248</v>
      </c>
      <c r="R380" s="30">
        <v>20</v>
      </c>
      <c r="S380" s="30">
        <v>0</v>
      </c>
      <c r="T380" s="30">
        <v>27</v>
      </c>
      <c r="U380" s="30">
        <v>20</v>
      </c>
      <c r="V380" s="30">
        <v>0</v>
      </c>
      <c r="W380" s="30">
        <v>0</v>
      </c>
      <c r="X380" s="30">
        <v>0</v>
      </c>
      <c r="Y380" s="30">
        <v>0</v>
      </c>
      <c r="Z380" s="2"/>
      <c r="AA380" s="35">
        <v>16</v>
      </c>
      <c r="AB380" s="16" t="s">
        <v>551</v>
      </c>
      <c r="AC380" s="35">
        <v>15</v>
      </c>
      <c r="AD380" s="16" t="s">
        <v>1431</v>
      </c>
      <c r="AE380" s="35">
        <v>11</v>
      </c>
      <c r="AF380" s="16" t="s">
        <v>761</v>
      </c>
      <c r="AG380" s="29">
        <v>110</v>
      </c>
      <c r="AH380" s="16" t="s">
        <v>1597</v>
      </c>
      <c r="AI380" s="29">
        <v>96</v>
      </c>
      <c r="AJ380" s="16" t="s">
        <v>1729</v>
      </c>
    </row>
    <row r="382" spans="1:36">
      <c r="B382" s="53"/>
      <c r="C382" s="53"/>
      <c r="D382" s="53"/>
      <c r="E382" s="53"/>
      <c r="F382" s="54">
        <f>AVERAGE(F3:F380)</f>
        <v>0.63631422309155461</v>
      </c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</row>
    <row r="383" spans="1:36" s="45" customFormat="1">
      <c r="A383" t="s">
        <v>7</v>
      </c>
      <c r="B383" s="46"/>
      <c r="C383" s="46"/>
      <c r="D383" s="46">
        <f>SUM(I383,K383,L383)</f>
        <v>442286</v>
      </c>
      <c r="E383" s="46">
        <f>SUM(P383,Q383)</f>
        <v>441931</v>
      </c>
      <c r="F383" s="47">
        <f>(AI383/(P383+Q383))</f>
        <v>0.7324356064634524</v>
      </c>
      <c r="G383" s="46">
        <v>459661</v>
      </c>
      <c r="H383" s="46">
        <v>1485627</v>
      </c>
      <c r="I383" s="46">
        <v>83606</v>
      </c>
      <c r="J383" s="46">
        <f>SUM(J3:J380)</f>
        <v>96</v>
      </c>
      <c r="K383" s="46">
        <v>338722</v>
      </c>
      <c r="L383" s="46">
        <v>19958</v>
      </c>
      <c r="M383" s="46">
        <v>1043335</v>
      </c>
      <c r="N383" s="46">
        <v>103461</v>
      </c>
      <c r="O383" s="46">
        <v>338470</v>
      </c>
      <c r="P383" s="46">
        <v>5838</v>
      </c>
      <c r="Q383" s="46">
        <v>436093</v>
      </c>
      <c r="R383" s="46">
        <v>4995</v>
      </c>
      <c r="S383" s="46">
        <v>681</v>
      </c>
      <c r="T383" s="46">
        <v>10184</v>
      </c>
      <c r="U383" s="46">
        <v>4314</v>
      </c>
      <c r="V383" s="46">
        <v>0</v>
      </c>
      <c r="W383" s="46">
        <v>0</v>
      </c>
      <c r="X383" s="46">
        <v>6</v>
      </c>
      <c r="Y383" s="46">
        <v>0</v>
      </c>
      <c r="Z383" s="48"/>
      <c r="AA383" s="49">
        <v>12006</v>
      </c>
      <c r="AB383" s="50" t="s">
        <v>279</v>
      </c>
      <c r="AC383" s="49">
        <v>31785</v>
      </c>
      <c r="AD383" s="50" t="s">
        <v>459</v>
      </c>
      <c r="AE383" s="49">
        <v>8674</v>
      </c>
      <c r="AF383" s="50" t="s">
        <v>655</v>
      </c>
      <c r="AG383" s="49">
        <v>59942</v>
      </c>
      <c r="AH383" s="50" t="s">
        <v>777</v>
      </c>
      <c r="AI383" s="49">
        <v>323686</v>
      </c>
      <c r="AJ383" s="51" t="s">
        <v>947</v>
      </c>
    </row>
    <row r="384" spans="1:36">
      <c r="N384">
        <f>COUNTIF(N3:N380, "&gt;K3:K380")</f>
        <v>0</v>
      </c>
    </row>
  </sheetData>
  <sortState ref="A3:AK380">
    <sortCondition ref="A3:A380"/>
  </sortState>
  <mergeCells count="5">
    <mergeCell ref="AC2:AD2"/>
    <mergeCell ref="AA2:AB2"/>
    <mergeCell ref="AE2:AF2"/>
    <mergeCell ref="AG2:AH2"/>
    <mergeCell ref="AI2:AJ2"/>
  </mergeCells>
  <conditionalFormatting sqref="N4:N380">
    <cfRule type="expression" dxfId="0" priority="1">
      <formula>N4&gt;L4+I4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5"/>
  <sheetViews>
    <sheetView workbookViewId="0"/>
  </sheetViews>
  <sheetFormatPr defaultRowHeight="12.75"/>
  <cols>
    <col min="1" max="1" width="13.42578125" style="36" customWidth="1"/>
    <col min="2" max="2" width="39.85546875" customWidth="1"/>
    <col min="3" max="3" width="79.42578125" customWidth="1"/>
    <col min="4" max="4" width="13.42578125" customWidth="1"/>
  </cols>
  <sheetData>
    <row r="1" spans="1:3">
      <c r="A1" s="36">
        <v>5252</v>
      </c>
      <c r="B1" t="s">
        <v>1733</v>
      </c>
      <c r="C1" t="s">
        <v>1762</v>
      </c>
    </row>
    <row r="2" spans="1:3">
      <c r="A2" s="36">
        <v>5411</v>
      </c>
      <c r="B2" t="s">
        <v>1733</v>
      </c>
      <c r="C2" t="s">
        <v>1763</v>
      </c>
    </row>
    <row r="3" spans="1:3">
      <c r="A3" s="36">
        <v>5377</v>
      </c>
      <c r="B3" t="s">
        <v>1733</v>
      </c>
      <c r="C3" t="s">
        <v>1764</v>
      </c>
    </row>
    <row r="4" spans="1:3">
      <c r="A4" s="36">
        <v>5376</v>
      </c>
      <c r="B4" t="s">
        <v>1733</v>
      </c>
      <c r="C4" t="s">
        <v>1765</v>
      </c>
    </row>
    <row r="5" spans="1:3">
      <c r="A5" s="36">
        <v>5446</v>
      </c>
      <c r="B5" t="s">
        <v>1733</v>
      </c>
      <c r="C5" t="s">
        <v>1766</v>
      </c>
    </row>
    <row r="6" spans="1:3">
      <c r="A6" s="36">
        <v>5386</v>
      </c>
      <c r="B6" t="s">
        <v>1733</v>
      </c>
      <c r="C6" t="s">
        <v>1767</v>
      </c>
    </row>
    <row r="7" spans="1:3">
      <c r="A7" s="36">
        <v>5475</v>
      </c>
      <c r="B7" t="s">
        <v>1733</v>
      </c>
      <c r="C7" t="s">
        <v>1768</v>
      </c>
    </row>
    <row r="8" spans="1:3">
      <c r="A8" s="36">
        <v>5408</v>
      </c>
      <c r="B8" t="s">
        <v>1733</v>
      </c>
      <c r="C8" t="s">
        <v>1769</v>
      </c>
    </row>
    <row r="9" spans="1:3">
      <c r="A9" s="36">
        <v>5448</v>
      </c>
      <c r="B9" t="s">
        <v>1733</v>
      </c>
      <c r="C9" t="s">
        <v>1770</v>
      </c>
    </row>
    <row r="10" spans="1:3">
      <c r="A10" s="36">
        <v>5001</v>
      </c>
      <c r="B10" t="s">
        <v>1771</v>
      </c>
      <c r="C10" t="s">
        <v>1772</v>
      </c>
    </row>
    <row r="11" spans="1:3">
      <c r="A11" s="36">
        <v>5003</v>
      </c>
      <c r="B11" t="s">
        <v>1771</v>
      </c>
      <c r="C11" t="s">
        <v>1773</v>
      </c>
    </row>
    <row r="12" spans="1:3">
      <c r="A12" s="36">
        <v>5359</v>
      </c>
      <c r="B12" t="s">
        <v>1771</v>
      </c>
      <c r="C12" t="s">
        <v>1774</v>
      </c>
    </row>
    <row r="13" spans="1:3">
      <c r="A13" s="36">
        <v>5457</v>
      </c>
      <c r="B13" t="s">
        <v>1771</v>
      </c>
      <c r="C13" t="s">
        <v>1775</v>
      </c>
    </row>
    <row r="14" spans="1:3">
      <c r="A14" s="36">
        <v>5443</v>
      </c>
      <c r="B14" t="s">
        <v>1771</v>
      </c>
      <c r="C14" t="s">
        <v>1776</v>
      </c>
    </row>
    <row r="15" spans="1:3">
      <c r="A15" s="36">
        <v>5002</v>
      </c>
      <c r="B15" t="s">
        <v>1771</v>
      </c>
      <c r="C15" t="s">
        <v>1777</v>
      </c>
    </row>
    <row r="16" spans="1:3">
      <c r="A16" s="36">
        <v>5004</v>
      </c>
      <c r="B16" t="s">
        <v>1778</v>
      </c>
      <c r="C16" t="s">
        <v>1779</v>
      </c>
    </row>
    <row r="17" spans="1:3">
      <c r="A17" s="36">
        <v>5005</v>
      </c>
      <c r="B17" t="s">
        <v>1778</v>
      </c>
      <c r="C17" t="s">
        <v>1780</v>
      </c>
    </row>
    <row r="18" spans="1:3">
      <c r="A18" s="36">
        <v>5006</v>
      </c>
      <c r="B18" t="s">
        <v>1781</v>
      </c>
      <c r="C18" t="s">
        <v>1782</v>
      </c>
    </row>
    <row r="19" spans="1:3">
      <c r="A19" s="36">
        <v>5007</v>
      </c>
      <c r="B19" t="s">
        <v>1781</v>
      </c>
      <c r="C19" t="s">
        <v>1783</v>
      </c>
    </row>
    <row r="20" spans="1:3">
      <c r="A20" s="36">
        <v>5008</v>
      </c>
      <c r="B20" t="s">
        <v>1784</v>
      </c>
      <c r="C20" t="s">
        <v>1785</v>
      </c>
    </row>
    <row r="21" spans="1:3">
      <c r="A21" s="36">
        <v>5009</v>
      </c>
      <c r="B21" t="s">
        <v>1786</v>
      </c>
      <c r="C21" t="s">
        <v>1787</v>
      </c>
    </row>
    <row r="22" spans="1:3">
      <c r="A22" s="36">
        <v>5010</v>
      </c>
      <c r="B22" t="s">
        <v>1786</v>
      </c>
      <c r="C22" t="s">
        <v>1788</v>
      </c>
    </row>
    <row r="23" spans="1:3">
      <c r="A23" s="36">
        <v>5011</v>
      </c>
      <c r="B23" t="s">
        <v>1789</v>
      </c>
      <c r="C23" t="s">
        <v>1790</v>
      </c>
    </row>
    <row r="24" spans="1:3">
      <c r="A24" s="36">
        <v>5012</v>
      </c>
      <c r="B24" t="s">
        <v>1791</v>
      </c>
      <c r="C24" t="s">
        <v>1792</v>
      </c>
    </row>
    <row r="25" spans="1:3">
      <c r="A25" s="36">
        <v>5013</v>
      </c>
      <c r="B25" t="s">
        <v>1793</v>
      </c>
      <c r="C25" t="s">
        <v>1794</v>
      </c>
    </row>
    <row r="26" spans="1:3">
      <c r="A26" s="36">
        <v>5014</v>
      </c>
      <c r="B26" t="s">
        <v>1793</v>
      </c>
      <c r="C26" t="s">
        <v>1795</v>
      </c>
    </row>
    <row r="27" spans="1:3">
      <c r="A27" s="36">
        <v>5015</v>
      </c>
      <c r="B27" t="s">
        <v>1796</v>
      </c>
      <c r="C27" t="s">
        <v>1797</v>
      </c>
    </row>
    <row r="28" spans="1:3">
      <c r="A28" s="36">
        <v>5016</v>
      </c>
      <c r="B28" t="s">
        <v>1796</v>
      </c>
      <c r="C28" t="s">
        <v>1798</v>
      </c>
    </row>
    <row r="29" spans="1:3">
      <c r="A29" s="36">
        <v>5017</v>
      </c>
      <c r="B29" t="s">
        <v>1796</v>
      </c>
      <c r="C29" t="s">
        <v>1799</v>
      </c>
    </row>
    <row r="30" spans="1:3">
      <c r="A30" s="36">
        <v>5018</v>
      </c>
      <c r="B30" t="s">
        <v>1796</v>
      </c>
      <c r="C30" t="s">
        <v>1800</v>
      </c>
    </row>
    <row r="31" spans="1:3">
      <c r="A31" s="36">
        <v>5019</v>
      </c>
      <c r="B31" t="s">
        <v>1796</v>
      </c>
      <c r="C31" t="s">
        <v>1801</v>
      </c>
    </row>
    <row r="32" spans="1:3">
      <c r="A32" s="36">
        <v>5020</v>
      </c>
      <c r="B32" t="s">
        <v>1796</v>
      </c>
      <c r="C32" t="s">
        <v>1802</v>
      </c>
    </row>
    <row r="33" spans="1:3">
      <c r="A33" s="36">
        <v>5021</v>
      </c>
      <c r="B33" t="s">
        <v>1796</v>
      </c>
      <c r="C33" t="s">
        <v>1803</v>
      </c>
    </row>
    <row r="34" spans="1:3">
      <c r="A34" s="36">
        <v>5022</v>
      </c>
      <c r="B34" t="s">
        <v>1796</v>
      </c>
      <c r="C34" t="s">
        <v>1804</v>
      </c>
    </row>
    <row r="35" spans="1:3">
      <c r="A35" s="36">
        <v>5023</v>
      </c>
      <c r="B35" t="s">
        <v>1796</v>
      </c>
      <c r="C35" t="s">
        <v>1805</v>
      </c>
    </row>
    <row r="36" spans="1:3">
      <c r="A36" s="36">
        <v>5024</v>
      </c>
      <c r="B36" t="s">
        <v>1796</v>
      </c>
      <c r="C36" t="s">
        <v>1806</v>
      </c>
    </row>
    <row r="37" spans="1:3">
      <c r="A37" s="36">
        <v>5025</v>
      </c>
      <c r="B37" t="s">
        <v>1807</v>
      </c>
      <c r="C37" t="s">
        <v>1808</v>
      </c>
    </row>
    <row r="38" spans="1:3">
      <c r="A38" s="36">
        <v>5026</v>
      </c>
      <c r="B38" t="s">
        <v>1807</v>
      </c>
      <c r="C38" t="s">
        <v>1809</v>
      </c>
    </row>
    <row r="39" spans="1:3">
      <c r="A39" s="36">
        <v>5027</v>
      </c>
      <c r="B39" t="s">
        <v>1810</v>
      </c>
      <c r="C39" t="s">
        <v>1811</v>
      </c>
    </row>
    <row r="40" spans="1:3">
      <c r="A40" s="36">
        <v>5028</v>
      </c>
      <c r="B40" t="s">
        <v>1812</v>
      </c>
      <c r="C40" t="s">
        <v>1813</v>
      </c>
    </row>
    <row r="41" spans="1:3">
      <c r="A41" s="36">
        <v>5029</v>
      </c>
      <c r="B41" t="s">
        <v>1812</v>
      </c>
      <c r="C41" t="s">
        <v>1814</v>
      </c>
    </row>
    <row r="42" spans="1:3">
      <c r="A42" s="36">
        <v>5030</v>
      </c>
      <c r="B42" t="s">
        <v>1815</v>
      </c>
      <c r="C42" t="s">
        <v>1816</v>
      </c>
    </row>
    <row r="43" spans="1:3">
      <c r="A43" s="36">
        <v>5033</v>
      </c>
      <c r="B43" t="s">
        <v>1817</v>
      </c>
      <c r="C43" t="s">
        <v>1818</v>
      </c>
    </row>
    <row r="44" spans="1:3">
      <c r="A44" s="36">
        <v>5031</v>
      </c>
      <c r="B44" t="s">
        <v>1817</v>
      </c>
      <c r="C44" t="s">
        <v>1819</v>
      </c>
    </row>
    <row r="45" spans="1:3">
      <c r="A45" s="36">
        <v>5032</v>
      </c>
      <c r="B45" t="s">
        <v>1817</v>
      </c>
      <c r="C45" t="s">
        <v>1820</v>
      </c>
    </row>
    <row r="46" spans="1:3">
      <c r="A46" s="36">
        <v>5034</v>
      </c>
      <c r="B46" t="s">
        <v>1817</v>
      </c>
      <c r="C46" t="s">
        <v>1821</v>
      </c>
    </row>
    <row r="47" spans="1:3">
      <c r="A47" s="36">
        <v>5035</v>
      </c>
      <c r="B47" t="s">
        <v>1817</v>
      </c>
      <c r="C47" t="s">
        <v>1822</v>
      </c>
    </row>
    <row r="48" spans="1:3">
      <c r="A48" s="36">
        <v>5036</v>
      </c>
      <c r="B48" t="s">
        <v>1817</v>
      </c>
      <c r="C48" t="s">
        <v>1823</v>
      </c>
    </row>
    <row r="49" spans="1:3">
      <c r="A49" s="36">
        <v>5037</v>
      </c>
      <c r="B49" t="s">
        <v>1817</v>
      </c>
      <c r="C49" t="s">
        <v>1824</v>
      </c>
    </row>
    <row r="50" spans="1:3">
      <c r="A50" s="36">
        <v>5369</v>
      </c>
      <c r="B50" t="s">
        <v>1817</v>
      </c>
      <c r="C50" t="s">
        <v>1825</v>
      </c>
    </row>
    <row r="51" spans="1:3">
      <c r="A51" s="36">
        <v>5038</v>
      </c>
      <c r="B51" t="s">
        <v>1826</v>
      </c>
      <c r="C51" t="s">
        <v>1827</v>
      </c>
    </row>
    <row r="52" spans="1:3">
      <c r="A52" s="36">
        <v>5039</v>
      </c>
      <c r="B52" t="s">
        <v>1826</v>
      </c>
      <c r="C52" t="s">
        <v>1828</v>
      </c>
    </row>
    <row r="53" spans="1:3">
      <c r="A53" s="36">
        <v>5040</v>
      </c>
      <c r="B53" t="s">
        <v>1826</v>
      </c>
      <c r="C53" t="s">
        <v>1829</v>
      </c>
    </row>
    <row r="54" spans="1:3">
      <c r="A54" s="36">
        <v>5041</v>
      </c>
      <c r="B54" t="s">
        <v>1830</v>
      </c>
      <c r="C54" t="s">
        <v>1831</v>
      </c>
    </row>
    <row r="55" spans="1:3">
      <c r="A55" s="36">
        <v>5042</v>
      </c>
      <c r="B55" t="s">
        <v>1832</v>
      </c>
      <c r="C55" t="s">
        <v>1833</v>
      </c>
    </row>
    <row r="56" spans="1:3">
      <c r="A56" s="36">
        <v>5043</v>
      </c>
      <c r="B56" t="s">
        <v>1834</v>
      </c>
      <c r="C56" t="s">
        <v>1835</v>
      </c>
    </row>
    <row r="57" spans="1:3">
      <c r="A57" s="36">
        <v>5044</v>
      </c>
      <c r="B57" t="s">
        <v>1836</v>
      </c>
      <c r="C57" t="s">
        <v>1837</v>
      </c>
    </row>
    <row r="58" spans="1:3">
      <c r="A58" s="36">
        <v>5045</v>
      </c>
      <c r="B58" t="s">
        <v>1836</v>
      </c>
      <c r="C58" t="s">
        <v>1838</v>
      </c>
    </row>
    <row r="59" spans="1:3">
      <c r="A59" s="36">
        <v>5046</v>
      </c>
      <c r="B59" t="s">
        <v>1836</v>
      </c>
      <c r="C59" t="s">
        <v>1839</v>
      </c>
    </row>
    <row r="60" spans="1:3">
      <c r="A60" s="36">
        <v>5379</v>
      </c>
      <c r="B60" t="s">
        <v>1840</v>
      </c>
      <c r="C60" t="s">
        <v>1841</v>
      </c>
    </row>
    <row r="61" spans="1:3">
      <c r="A61" s="36">
        <v>5047</v>
      </c>
      <c r="B61" t="s">
        <v>1842</v>
      </c>
      <c r="C61" t="s">
        <v>1843</v>
      </c>
    </row>
    <row r="62" spans="1:3">
      <c r="A62" s="36">
        <v>5478</v>
      </c>
      <c r="B62" t="s">
        <v>1844</v>
      </c>
      <c r="C62" t="s">
        <v>1845</v>
      </c>
    </row>
    <row r="63" spans="1:3">
      <c r="A63" s="36">
        <v>5049</v>
      </c>
      <c r="B63" t="s">
        <v>1844</v>
      </c>
      <c r="C63" t="s">
        <v>1846</v>
      </c>
    </row>
    <row r="64" spans="1:3">
      <c r="A64" s="36">
        <v>5050</v>
      </c>
      <c r="B64" t="s">
        <v>1844</v>
      </c>
      <c r="C64" t="s">
        <v>1847</v>
      </c>
    </row>
    <row r="65" spans="1:3">
      <c r="A65" s="36">
        <v>5051</v>
      </c>
      <c r="B65" t="s">
        <v>1848</v>
      </c>
      <c r="C65" t="s">
        <v>1849</v>
      </c>
    </row>
    <row r="66" spans="1:3">
      <c r="A66" s="36">
        <v>5052</v>
      </c>
      <c r="B66" t="s">
        <v>1848</v>
      </c>
      <c r="C66" t="s">
        <v>1850</v>
      </c>
    </row>
    <row r="67" spans="1:3" ht="13.5" customHeight="1">
      <c r="A67" s="36">
        <v>5053</v>
      </c>
      <c r="B67" t="s">
        <v>1851</v>
      </c>
      <c r="C67" t="s">
        <v>1852</v>
      </c>
    </row>
    <row r="68" spans="1:3">
      <c r="A68" s="36">
        <v>5054</v>
      </c>
      <c r="B68" t="s">
        <v>1853</v>
      </c>
      <c r="C68" t="s">
        <v>1854</v>
      </c>
    </row>
    <row r="69" spans="1:3">
      <c r="A69" s="36">
        <v>5055</v>
      </c>
      <c r="B69" t="s">
        <v>1853</v>
      </c>
      <c r="C69" t="s">
        <v>1855</v>
      </c>
    </row>
    <row r="70" spans="1:3">
      <c r="A70" s="36">
        <v>5056</v>
      </c>
      <c r="B70" t="s">
        <v>1853</v>
      </c>
      <c r="C70" t="s">
        <v>1856</v>
      </c>
    </row>
    <row r="71" spans="1:3">
      <c r="A71" s="36">
        <v>5057</v>
      </c>
      <c r="B71" t="s">
        <v>1853</v>
      </c>
      <c r="C71" t="s">
        <v>1857</v>
      </c>
    </row>
    <row r="72" spans="1:3">
      <c r="A72" s="36">
        <v>5058</v>
      </c>
      <c r="B72" t="s">
        <v>1858</v>
      </c>
      <c r="C72" t="s">
        <v>1859</v>
      </c>
    </row>
    <row r="73" spans="1:3">
      <c r="A73" s="36">
        <v>5059</v>
      </c>
      <c r="B73" t="s">
        <v>1860</v>
      </c>
      <c r="C73" t="s">
        <v>1861</v>
      </c>
    </row>
    <row r="74" spans="1:3">
      <c r="A74" s="36">
        <v>5060</v>
      </c>
      <c r="B74" t="s">
        <v>1862</v>
      </c>
      <c r="C74" t="s">
        <v>1863</v>
      </c>
    </row>
    <row r="75" spans="1:3">
      <c r="A75" s="36">
        <v>5437</v>
      </c>
      <c r="B75" t="s">
        <v>1864</v>
      </c>
      <c r="C75" t="s">
        <v>1865</v>
      </c>
    </row>
    <row r="76" spans="1:3">
      <c r="A76" s="36">
        <v>5062</v>
      </c>
      <c r="B76" t="s">
        <v>1866</v>
      </c>
      <c r="C76" t="s">
        <v>1867</v>
      </c>
    </row>
    <row r="77" spans="1:3">
      <c r="A77" s="36">
        <v>5063</v>
      </c>
      <c r="B77" t="s">
        <v>1868</v>
      </c>
      <c r="C77" t="s">
        <v>1869</v>
      </c>
    </row>
    <row r="78" spans="1:3">
      <c r="A78" s="36">
        <v>5064</v>
      </c>
      <c r="B78" t="s">
        <v>1870</v>
      </c>
      <c r="C78" t="s">
        <v>1871</v>
      </c>
    </row>
    <row r="79" spans="1:3">
      <c r="A79" s="36">
        <v>5487</v>
      </c>
      <c r="B79" t="s">
        <v>1870</v>
      </c>
      <c r="C79" t="s">
        <v>1872</v>
      </c>
    </row>
    <row r="80" spans="1:3">
      <c r="A80" s="36">
        <v>5075</v>
      </c>
      <c r="B80" t="s">
        <v>1873</v>
      </c>
      <c r="C80" t="s">
        <v>1874</v>
      </c>
    </row>
    <row r="81" spans="1:3">
      <c r="A81" s="36">
        <v>5076</v>
      </c>
      <c r="B81" t="s">
        <v>1875</v>
      </c>
      <c r="C81" t="s">
        <v>1876</v>
      </c>
    </row>
    <row r="82" spans="1:3">
      <c r="A82" s="36">
        <v>5077</v>
      </c>
      <c r="B82" t="s">
        <v>1877</v>
      </c>
      <c r="C82" t="s">
        <v>1878</v>
      </c>
    </row>
    <row r="83" spans="1:3">
      <c r="A83" s="36">
        <v>5078</v>
      </c>
      <c r="B83" t="s">
        <v>1877</v>
      </c>
      <c r="C83" t="s">
        <v>1879</v>
      </c>
    </row>
    <row r="84" spans="1:3">
      <c r="A84" s="36">
        <v>5079</v>
      </c>
      <c r="B84" t="s">
        <v>1880</v>
      </c>
      <c r="C84" t="s">
        <v>1881</v>
      </c>
    </row>
    <row r="85" spans="1:3" ht="14.25" customHeight="1">
      <c r="A85" s="36">
        <v>5080</v>
      </c>
      <c r="B85" t="s">
        <v>1882</v>
      </c>
      <c r="C85" t="s">
        <v>1883</v>
      </c>
    </row>
    <row r="86" spans="1:3">
      <c r="A86" s="36">
        <v>5091</v>
      </c>
      <c r="B86" t="s">
        <v>1884</v>
      </c>
      <c r="C86" t="s">
        <v>1885</v>
      </c>
    </row>
    <row r="87" spans="1:3">
      <c r="A87" s="36">
        <v>5088</v>
      </c>
      <c r="B87" t="s">
        <v>1884</v>
      </c>
      <c r="C87" t="s">
        <v>1886</v>
      </c>
    </row>
    <row r="88" spans="1:3">
      <c r="A88" s="36">
        <v>5089</v>
      </c>
      <c r="B88" t="s">
        <v>1884</v>
      </c>
      <c r="C88" t="s">
        <v>1887</v>
      </c>
    </row>
    <row r="89" spans="1:3">
      <c r="A89" s="36">
        <v>5090</v>
      </c>
      <c r="B89" t="s">
        <v>1884</v>
      </c>
      <c r="C89" t="s">
        <v>1888</v>
      </c>
    </row>
    <row r="90" spans="1:3">
      <c r="A90" s="36">
        <v>5380</v>
      </c>
      <c r="B90" t="s">
        <v>1884</v>
      </c>
      <c r="C90" t="s">
        <v>1889</v>
      </c>
    </row>
    <row r="91" spans="1:3">
      <c r="A91" s="36">
        <v>5082</v>
      </c>
      <c r="B91" t="s">
        <v>1884</v>
      </c>
      <c r="C91" t="s">
        <v>1890</v>
      </c>
    </row>
    <row r="92" spans="1:3">
      <c r="A92" s="36">
        <v>5083</v>
      </c>
      <c r="B92" t="s">
        <v>1884</v>
      </c>
      <c r="C92" t="s">
        <v>1891</v>
      </c>
    </row>
    <row r="93" spans="1:3">
      <c r="A93" s="36">
        <v>5084</v>
      </c>
      <c r="B93" t="s">
        <v>1884</v>
      </c>
      <c r="C93" t="s">
        <v>1892</v>
      </c>
    </row>
    <row r="94" spans="1:3">
      <c r="A94" s="36">
        <v>5086</v>
      </c>
      <c r="B94" t="s">
        <v>1884</v>
      </c>
      <c r="C94" t="s">
        <v>1893</v>
      </c>
    </row>
    <row r="95" spans="1:3">
      <c r="A95" s="36">
        <v>5085</v>
      </c>
      <c r="B95" t="s">
        <v>1884</v>
      </c>
      <c r="C95" t="s">
        <v>1894</v>
      </c>
    </row>
    <row r="96" spans="1:3">
      <c r="A96" s="36">
        <v>5405</v>
      </c>
      <c r="B96" t="s">
        <v>1884</v>
      </c>
      <c r="C96" t="s">
        <v>1895</v>
      </c>
    </row>
    <row r="97" spans="1:3">
      <c r="A97" s="36">
        <v>5081</v>
      </c>
      <c r="B97" t="s">
        <v>1884</v>
      </c>
      <c r="C97" t="s">
        <v>1896</v>
      </c>
    </row>
    <row r="98" spans="1:3">
      <c r="A98" s="36">
        <v>5499</v>
      </c>
      <c r="B98" t="s">
        <v>1884</v>
      </c>
      <c r="C98" t="s">
        <v>1897</v>
      </c>
    </row>
    <row r="99" spans="1:3" ht="16.5" customHeight="1">
      <c r="A99" s="36">
        <v>5092</v>
      </c>
      <c r="B99" t="s">
        <v>1884</v>
      </c>
      <c r="C99" t="s">
        <v>1898</v>
      </c>
    </row>
    <row r="100" spans="1:3">
      <c r="A100" s="36">
        <v>5093</v>
      </c>
      <c r="B100" t="s">
        <v>1899</v>
      </c>
      <c r="C100" t="s">
        <v>1900</v>
      </c>
    </row>
    <row r="101" spans="1:3">
      <c r="A101" s="36">
        <v>5094</v>
      </c>
      <c r="B101" t="s">
        <v>1899</v>
      </c>
      <c r="C101" t="s">
        <v>1901</v>
      </c>
    </row>
    <row r="102" spans="1:3">
      <c r="A102" s="36">
        <v>5095</v>
      </c>
      <c r="B102" t="s">
        <v>1899</v>
      </c>
      <c r="C102" t="s">
        <v>1902</v>
      </c>
    </row>
    <row r="103" spans="1:3">
      <c r="A103" s="36">
        <v>5096</v>
      </c>
      <c r="B103" t="s">
        <v>1899</v>
      </c>
      <c r="C103" t="s">
        <v>1903</v>
      </c>
    </row>
    <row r="104" spans="1:3">
      <c r="A104" s="36">
        <v>5097</v>
      </c>
      <c r="B104" t="s">
        <v>1904</v>
      </c>
      <c r="C104" t="s">
        <v>1905</v>
      </c>
    </row>
    <row r="105" spans="1:3">
      <c r="A105" s="36">
        <v>5098</v>
      </c>
      <c r="B105" t="s">
        <v>1906</v>
      </c>
      <c r="C105" t="s">
        <v>1907</v>
      </c>
    </row>
    <row r="106" spans="1:3">
      <c r="A106" s="36">
        <v>5099</v>
      </c>
      <c r="B106" t="s">
        <v>1908</v>
      </c>
      <c r="C106" t="s">
        <v>1909</v>
      </c>
    </row>
    <row r="107" spans="1:3">
      <c r="A107" s="36">
        <v>5498</v>
      </c>
      <c r="B107" t="s">
        <v>1908</v>
      </c>
      <c r="C107" t="s">
        <v>1910</v>
      </c>
    </row>
    <row r="108" spans="1:3">
      <c r="A108" s="36">
        <v>5438</v>
      </c>
      <c r="B108" t="s">
        <v>1908</v>
      </c>
      <c r="C108" t="s">
        <v>1911</v>
      </c>
    </row>
    <row r="109" spans="1:3">
      <c r="A109" s="36">
        <v>5100</v>
      </c>
      <c r="B109" t="s">
        <v>1912</v>
      </c>
      <c r="C109" t="s">
        <v>1913</v>
      </c>
    </row>
    <row r="110" spans="1:3">
      <c r="A110" s="36">
        <v>5460</v>
      </c>
      <c r="B110" t="s">
        <v>1912</v>
      </c>
      <c r="C110" t="s">
        <v>1914</v>
      </c>
    </row>
    <row r="111" spans="1:3">
      <c r="A111" s="36">
        <v>5101</v>
      </c>
      <c r="B111" t="s">
        <v>1912</v>
      </c>
      <c r="C111" t="s">
        <v>1915</v>
      </c>
    </row>
    <row r="112" spans="1:3">
      <c r="A112" s="36">
        <v>5102</v>
      </c>
      <c r="B112" t="s">
        <v>1912</v>
      </c>
      <c r="C112" t="s">
        <v>1916</v>
      </c>
    </row>
    <row r="113" spans="1:3">
      <c r="A113" s="36">
        <v>5104</v>
      </c>
      <c r="B113" t="s">
        <v>1917</v>
      </c>
      <c r="C113" t="s">
        <v>1918</v>
      </c>
    </row>
    <row r="114" spans="1:3">
      <c r="A114" s="36">
        <v>5106</v>
      </c>
      <c r="B114" t="s">
        <v>1919</v>
      </c>
      <c r="C114" t="s">
        <v>1920</v>
      </c>
    </row>
    <row r="115" spans="1:3">
      <c r="A115" s="36">
        <v>5107</v>
      </c>
      <c r="B115" t="s">
        <v>1921</v>
      </c>
      <c r="C115" t="s">
        <v>1922</v>
      </c>
    </row>
    <row r="116" spans="1:3">
      <c r="A116" s="36">
        <v>5468</v>
      </c>
      <c r="B116" t="s">
        <v>1921</v>
      </c>
      <c r="C116" t="s">
        <v>1923</v>
      </c>
    </row>
    <row r="117" spans="1:3">
      <c r="A117" s="36">
        <v>5409</v>
      </c>
      <c r="B117" t="s">
        <v>1921</v>
      </c>
      <c r="C117" t="s">
        <v>1924</v>
      </c>
    </row>
    <row r="118" spans="1:3">
      <c r="A118" s="36">
        <v>5108</v>
      </c>
      <c r="B118" t="s">
        <v>1921</v>
      </c>
      <c r="C118" t="s">
        <v>1925</v>
      </c>
    </row>
    <row r="119" spans="1:3">
      <c r="A119" s="36">
        <v>5109</v>
      </c>
      <c r="B119" t="s">
        <v>1926</v>
      </c>
      <c r="C119" t="s">
        <v>1927</v>
      </c>
    </row>
    <row r="120" spans="1:3">
      <c r="A120" s="36">
        <v>5454</v>
      </c>
      <c r="B120" t="s">
        <v>1926</v>
      </c>
      <c r="C120" t="s">
        <v>1928</v>
      </c>
    </row>
    <row r="121" spans="1:3">
      <c r="A121" s="36">
        <v>5111</v>
      </c>
      <c r="B121" t="s">
        <v>1926</v>
      </c>
      <c r="C121" t="s">
        <v>1929</v>
      </c>
    </row>
    <row r="122" spans="1:3">
      <c r="A122" s="36">
        <v>5112</v>
      </c>
      <c r="B122" t="s">
        <v>1926</v>
      </c>
      <c r="C122" t="s">
        <v>1930</v>
      </c>
    </row>
    <row r="123" spans="1:3">
      <c r="A123" s="36">
        <v>5113</v>
      </c>
      <c r="B123" t="s">
        <v>1931</v>
      </c>
      <c r="C123" t="s">
        <v>1932</v>
      </c>
    </row>
    <row r="124" spans="1:3">
      <c r="A124" s="36">
        <v>5114</v>
      </c>
      <c r="B124" t="s">
        <v>1931</v>
      </c>
      <c r="C124" t="s">
        <v>1933</v>
      </c>
    </row>
    <row r="125" spans="1:3">
      <c r="A125" s="36">
        <v>5482</v>
      </c>
      <c r="B125" t="s">
        <v>1934</v>
      </c>
      <c r="C125" t="s">
        <v>1935</v>
      </c>
    </row>
    <row r="126" spans="1:3">
      <c r="A126" s="36">
        <v>5116</v>
      </c>
      <c r="B126" t="s">
        <v>1936</v>
      </c>
      <c r="C126" t="s">
        <v>1937</v>
      </c>
    </row>
    <row r="127" spans="1:3">
      <c r="A127" s="36">
        <v>5388</v>
      </c>
      <c r="B127" t="s">
        <v>1936</v>
      </c>
      <c r="C127" t="s">
        <v>1938</v>
      </c>
    </row>
    <row r="128" spans="1:3">
      <c r="A128" s="36">
        <v>5118</v>
      </c>
      <c r="B128" t="s">
        <v>1936</v>
      </c>
      <c r="C128" t="s">
        <v>1939</v>
      </c>
    </row>
    <row r="129" spans="1:3">
      <c r="A129" s="36">
        <v>5119</v>
      </c>
      <c r="B129" t="s">
        <v>1936</v>
      </c>
      <c r="C129" t="s">
        <v>1940</v>
      </c>
    </row>
    <row r="130" spans="1:3">
      <c r="A130" s="36">
        <v>5120</v>
      </c>
      <c r="B130" t="s">
        <v>1936</v>
      </c>
      <c r="C130" t="s">
        <v>1941</v>
      </c>
    </row>
    <row r="131" spans="1:3">
      <c r="A131" s="36">
        <v>5121</v>
      </c>
      <c r="B131" t="s">
        <v>1936</v>
      </c>
      <c r="C131" t="s">
        <v>1942</v>
      </c>
    </row>
    <row r="132" spans="1:3">
      <c r="A132" s="36">
        <v>5124</v>
      </c>
      <c r="B132" t="s">
        <v>1936</v>
      </c>
      <c r="C132" t="s">
        <v>1943</v>
      </c>
    </row>
    <row r="133" spans="1:3">
      <c r="A133" s="36">
        <v>5125</v>
      </c>
      <c r="B133" t="s">
        <v>1936</v>
      </c>
      <c r="C133" t="s">
        <v>1944</v>
      </c>
    </row>
    <row r="134" spans="1:3">
      <c r="A134" s="36">
        <v>5117</v>
      </c>
      <c r="B134" t="s">
        <v>1936</v>
      </c>
      <c r="C134" t="s">
        <v>1945</v>
      </c>
    </row>
    <row r="135" spans="1:3">
      <c r="A135" s="36">
        <v>5341</v>
      </c>
      <c r="B135" t="s">
        <v>1936</v>
      </c>
      <c r="C135" t="s">
        <v>1946</v>
      </c>
    </row>
    <row r="136" spans="1:3">
      <c r="A136" s="36">
        <v>5365</v>
      </c>
      <c r="B136" t="s">
        <v>1936</v>
      </c>
      <c r="C136" t="s">
        <v>1947</v>
      </c>
    </row>
    <row r="137" spans="1:3">
      <c r="A137" s="36">
        <v>5370</v>
      </c>
      <c r="B137" t="s">
        <v>1936</v>
      </c>
      <c r="C137" t="s">
        <v>1948</v>
      </c>
    </row>
    <row r="138" spans="1:3">
      <c r="A138" s="36">
        <v>5122</v>
      </c>
      <c r="B138" t="s">
        <v>1936</v>
      </c>
      <c r="C138" t="s">
        <v>1949</v>
      </c>
    </row>
    <row r="139" spans="1:3">
      <c r="A139" s="36">
        <v>5123</v>
      </c>
      <c r="B139" t="s">
        <v>1936</v>
      </c>
      <c r="C139" t="s">
        <v>1950</v>
      </c>
    </row>
    <row r="140" spans="1:3">
      <c r="A140" s="36">
        <v>5394</v>
      </c>
      <c r="B140" t="s">
        <v>1936</v>
      </c>
      <c r="C140" t="s">
        <v>1951</v>
      </c>
    </row>
    <row r="141" spans="1:3">
      <c r="A141" s="36">
        <v>5382</v>
      </c>
      <c r="B141" t="s">
        <v>1936</v>
      </c>
      <c r="C141" t="s">
        <v>1952</v>
      </c>
    </row>
    <row r="142" spans="1:3">
      <c r="A142" s="36">
        <v>5348</v>
      </c>
      <c r="B142" t="s">
        <v>1936</v>
      </c>
      <c r="C142" t="s">
        <v>1953</v>
      </c>
    </row>
    <row r="143" spans="1:3">
      <c r="A143" s="36">
        <v>5349</v>
      </c>
      <c r="B143" t="s">
        <v>1936</v>
      </c>
      <c r="C143" t="s">
        <v>1954</v>
      </c>
    </row>
    <row r="144" spans="1:3">
      <c r="A144" s="36">
        <v>5350</v>
      </c>
      <c r="B144" t="s">
        <v>1936</v>
      </c>
      <c r="C144" t="s">
        <v>1955</v>
      </c>
    </row>
    <row r="145" spans="1:3">
      <c r="A145" s="36">
        <v>5351</v>
      </c>
      <c r="B145" t="s">
        <v>1936</v>
      </c>
      <c r="C145" t="s">
        <v>1956</v>
      </c>
    </row>
    <row r="146" spans="1:3">
      <c r="A146" s="36">
        <v>5352</v>
      </c>
      <c r="B146" t="s">
        <v>1936</v>
      </c>
      <c r="C146" t="s">
        <v>1957</v>
      </c>
    </row>
    <row r="147" spans="1:3">
      <c r="A147" s="36">
        <v>5353</v>
      </c>
      <c r="B147" t="s">
        <v>1936</v>
      </c>
      <c r="C147" t="s">
        <v>1958</v>
      </c>
    </row>
    <row r="148" spans="1:3">
      <c r="A148" s="36">
        <v>5354</v>
      </c>
      <c r="B148" t="s">
        <v>1936</v>
      </c>
      <c r="C148" t="s">
        <v>1959</v>
      </c>
    </row>
    <row r="149" spans="1:3" ht="13.5" customHeight="1">
      <c r="A149" s="36">
        <v>5126</v>
      </c>
      <c r="B149" t="s">
        <v>1960</v>
      </c>
      <c r="C149" t="s">
        <v>1961</v>
      </c>
    </row>
    <row r="150" spans="1:3">
      <c r="A150" s="36">
        <v>5426</v>
      </c>
      <c r="B150" t="s">
        <v>1960</v>
      </c>
      <c r="C150" t="s">
        <v>1962</v>
      </c>
    </row>
    <row r="151" spans="1:3">
      <c r="A151" s="36">
        <v>5127</v>
      </c>
      <c r="B151" t="s">
        <v>1960</v>
      </c>
      <c r="C151" t="s">
        <v>1963</v>
      </c>
    </row>
    <row r="152" spans="1:3">
      <c r="A152" s="36">
        <v>5329</v>
      </c>
      <c r="B152" t="s">
        <v>1960</v>
      </c>
      <c r="C152" t="s">
        <v>1964</v>
      </c>
    </row>
    <row r="153" spans="1:3">
      <c r="A153" s="36">
        <v>5128</v>
      </c>
      <c r="B153" t="s">
        <v>1965</v>
      </c>
      <c r="C153" t="s">
        <v>1966</v>
      </c>
    </row>
    <row r="154" spans="1:3">
      <c r="A154" s="36">
        <v>5129</v>
      </c>
      <c r="B154" t="s">
        <v>1967</v>
      </c>
      <c r="C154" t="s">
        <v>1968</v>
      </c>
    </row>
    <row r="155" spans="1:3">
      <c r="A155" s="36">
        <v>5130</v>
      </c>
      <c r="B155" t="s">
        <v>1967</v>
      </c>
      <c r="C155" t="s">
        <v>1969</v>
      </c>
    </row>
    <row r="156" spans="1:3">
      <c r="A156" s="36">
        <v>5131</v>
      </c>
      <c r="B156" t="s">
        <v>1967</v>
      </c>
      <c r="C156" t="s">
        <v>1970</v>
      </c>
    </row>
    <row r="157" spans="1:3">
      <c r="A157" s="36">
        <v>5132</v>
      </c>
      <c r="B157" t="s">
        <v>1971</v>
      </c>
      <c r="C157" t="s">
        <v>1972</v>
      </c>
    </row>
    <row r="158" spans="1:3">
      <c r="A158" s="36">
        <v>5133</v>
      </c>
      <c r="B158" t="s">
        <v>1973</v>
      </c>
      <c r="C158" t="s">
        <v>1974</v>
      </c>
    </row>
    <row r="159" spans="1:3">
      <c r="A159" s="36">
        <v>5134</v>
      </c>
      <c r="B159" t="s">
        <v>1975</v>
      </c>
      <c r="C159" t="s">
        <v>1976</v>
      </c>
    </row>
    <row r="160" spans="1:3">
      <c r="A160" s="36">
        <v>5135</v>
      </c>
      <c r="B160" t="s">
        <v>1761</v>
      </c>
      <c r="C160" t="s">
        <v>1977</v>
      </c>
    </row>
    <row r="161" spans="1:3">
      <c r="A161" s="36">
        <v>5391</v>
      </c>
      <c r="B161" t="s">
        <v>1761</v>
      </c>
      <c r="C161" t="s">
        <v>1978</v>
      </c>
    </row>
    <row r="162" spans="1:3">
      <c r="A162" s="36">
        <v>5358</v>
      </c>
      <c r="B162" t="s">
        <v>1761</v>
      </c>
      <c r="C162" t="s">
        <v>1979</v>
      </c>
    </row>
    <row r="163" spans="1:3">
      <c r="A163" s="36">
        <v>5136</v>
      </c>
      <c r="B163" t="s">
        <v>1761</v>
      </c>
      <c r="C163" t="s">
        <v>1980</v>
      </c>
    </row>
    <row r="164" spans="1:3">
      <c r="A164" s="36">
        <v>5137</v>
      </c>
      <c r="B164" t="s">
        <v>1981</v>
      </c>
      <c r="C164" t="s">
        <v>1982</v>
      </c>
    </row>
    <row r="165" spans="1:3">
      <c r="A165" s="36">
        <v>5138</v>
      </c>
      <c r="B165" t="s">
        <v>1981</v>
      </c>
      <c r="C165" t="s">
        <v>1983</v>
      </c>
    </row>
    <row r="166" spans="1:3">
      <c r="A166" s="36">
        <v>5139</v>
      </c>
      <c r="B166" t="s">
        <v>1984</v>
      </c>
      <c r="C166" t="s">
        <v>1985</v>
      </c>
    </row>
    <row r="167" spans="1:3">
      <c r="A167" s="36">
        <v>5140</v>
      </c>
      <c r="B167" t="s">
        <v>1984</v>
      </c>
      <c r="C167" t="s">
        <v>1986</v>
      </c>
    </row>
    <row r="168" spans="1:3">
      <c r="A168" s="36">
        <v>5141</v>
      </c>
      <c r="B168" t="s">
        <v>1984</v>
      </c>
      <c r="C168" t="s">
        <v>1987</v>
      </c>
    </row>
    <row r="169" spans="1:3">
      <c r="A169" s="36">
        <v>5142</v>
      </c>
      <c r="B169" t="s">
        <v>1984</v>
      </c>
      <c r="C169" t="s">
        <v>1988</v>
      </c>
    </row>
    <row r="170" spans="1:3">
      <c r="A170" s="36">
        <v>5422</v>
      </c>
      <c r="B170" t="s">
        <v>1984</v>
      </c>
      <c r="C170" t="s">
        <v>1989</v>
      </c>
    </row>
    <row r="171" spans="1:3">
      <c r="A171" s="36">
        <v>5143</v>
      </c>
      <c r="B171" t="s">
        <v>1990</v>
      </c>
      <c r="C171" t="s">
        <v>1991</v>
      </c>
    </row>
    <row r="172" spans="1:3">
      <c r="A172" s="36">
        <v>5144</v>
      </c>
      <c r="B172" t="s">
        <v>1992</v>
      </c>
      <c r="C172" t="s">
        <v>1993</v>
      </c>
    </row>
    <row r="173" spans="1:3">
      <c r="A173" s="36">
        <v>5145</v>
      </c>
      <c r="B173" t="s">
        <v>1994</v>
      </c>
      <c r="C173" t="s">
        <v>1995</v>
      </c>
    </row>
    <row r="174" spans="1:3">
      <c r="A174" s="36">
        <v>5146</v>
      </c>
      <c r="B174" t="s">
        <v>1996</v>
      </c>
      <c r="C174" t="s">
        <v>1997</v>
      </c>
    </row>
    <row r="175" spans="1:3">
      <c r="A175" s="36">
        <v>5147</v>
      </c>
      <c r="B175" t="s">
        <v>1996</v>
      </c>
      <c r="C175" t="s">
        <v>1998</v>
      </c>
    </row>
    <row r="176" spans="1:3">
      <c r="A176" s="36">
        <v>5148</v>
      </c>
      <c r="B176" t="s">
        <v>1999</v>
      </c>
      <c r="C176" t="s">
        <v>2000</v>
      </c>
    </row>
    <row r="177" spans="1:3">
      <c r="A177" s="36">
        <v>5453</v>
      </c>
      <c r="B177" t="s">
        <v>2001</v>
      </c>
      <c r="C177" t="s">
        <v>2002</v>
      </c>
    </row>
    <row r="178" spans="1:3">
      <c r="A178" s="36">
        <v>5150</v>
      </c>
      <c r="B178" t="s">
        <v>2003</v>
      </c>
      <c r="C178" t="s">
        <v>2004</v>
      </c>
    </row>
    <row r="179" spans="1:3">
      <c r="A179" s="36">
        <v>5151</v>
      </c>
      <c r="B179" t="s">
        <v>2005</v>
      </c>
      <c r="C179" t="s">
        <v>2006</v>
      </c>
    </row>
    <row r="180" spans="1:3">
      <c r="A180" s="36">
        <v>5152</v>
      </c>
      <c r="B180" t="s">
        <v>1730</v>
      </c>
      <c r="C180" t="s">
        <v>2007</v>
      </c>
    </row>
    <row r="181" spans="1:3">
      <c r="A181" s="36">
        <v>5153</v>
      </c>
      <c r="B181" t="s">
        <v>1730</v>
      </c>
      <c r="C181" t="s">
        <v>2008</v>
      </c>
    </row>
    <row r="182" spans="1:3">
      <c r="A182" s="36">
        <v>5154</v>
      </c>
      <c r="B182" t="s">
        <v>1730</v>
      </c>
      <c r="C182" t="s">
        <v>2009</v>
      </c>
    </row>
    <row r="183" spans="1:3">
      <c r="A183" s="36">
        <v>5385</v>
      </c>
      <c r="B183" t="s">
        <v>1730</v>
      </c>
      <c r="C183" t="s">
        <v>2010</v>
      </c>
    </row>
    <row r="184" spans="1:3">
      <c r="A184" s="36">
        <v>5155</v>
      </c>
      <c r="B184" t="s">
        <v>1730</v>
      </c>
      <c r="C184" t="s">
        <v>2011</v>
      </c>
    </row>
    <row r="185" spans="1:3">
      <c r="A185" s="36">
        <v>5229</v>
      </c>
      <c r="B185" t="s">
        <v>1730</v>
      </c>
      <c r="C185" t="s">
        <v>2012</v>
      </c>
    </row>
    <row r="186" spans="1:3">
      <c r="A186" s="36">
        <v>5156</v>
      </c>
      <c r="B186" t="s">
        <v>2013</v>
      </c>
      <c r="C186" t="s">
        <v>2014</v>
      </c>
    </row>
    <row r="187" spans="1:3">
      <c r="A187" s="36">
        <v>5157</v>
      </c>
      <c r="B187" t="s">
        <v>2015</v>
      </c>
      <c r="C187" t="s">
        <v>2016</v>
      </c>
    </row>
    <row r="188" spans="1:3">
      <c r="A188" s="36">
        <v>5158</v>
      </c>
      <c r="B188" t="s">
        <v>1731</v>
      </c>
      <c r="C188" t="s">
        <v>2017</v>
      </c>
    </row>
    <row r="189" spans="1:3">
      <c r="A189" s="36">
        <v>5159</v>
      </c>
      <c r="B189" t="s">
        <v>1731</v>
      </c>
      <c r="C189" t="s">
        <v>2018</v>
      </c>
    </row>
    <row r="190" spans="1:3">
      <c r="A190" s="36">
        <v>5160</v>
      </c>
      <c r="B190" t="s">
        <v>1731</v>
      </c>
      <c r="C190" t="s">
        <v>2019</v>
      </c>
    </row>
    <row r="191" spans="1:3">
      <c r="A191" s="36">
        <v>5463</v>
      </c>
      <c r="B191" t="s">
        <v>1731</v>
      </c>
      <c r="C191" t="s">
        <v>2020</v>
      </c>
    </row>
    <row r="192" spans="1:3">
      <c r="A192" s="36">
        <v>5162</v>
      </c>
      <c r="B192" t="s">
        <v>2021</v>
      </c>
      <c r="C192" t="s">
        <v>2022</v>
      </c>
    </row>
    <row r="193" spans="1:3">
      <c r="A193" s="36">
        <v>5163</v>
      </c>
      <c r="B193" t="s">
        <v>2023</v>
      </c>
      <c r="C193" t="s">
        <v>2024</v>
      </c>
    </row>
    <row r="194" spans="1:3">
      <c r="A194" s="36">
        <v>5164</v>
      </c>
      <c r="B194" t="s">
        <v>2025</v>
      </c>
      <c r="C194" t="s">
        <v>2026</v>
      </c>
    </row>
    <row r="195" spans="1:3">
      <c r="A195" s="36">
        <v>5165</v>
      </c>
      <c r="B195" t="s">
        <v>2027</v>
      </c>
      <c r="C195" t="s">
        <v>2028</v>
      </c>
    </row>
    <row r="196" spans="1:3">
      <c r="A196" s="36">
        <v>5166</v>
      </c>
      <c r="B196" t="s">
        <v>2029</v>
      </c>
      <c r="C196" t="s">
        <v>2030</v>
      </c>
    </row>
    <row r="197" spans="1:3">
      <c r="A197" s="36">
        <v>5167</v>
      </c>
      <c r="B197" t="s">
        <v>2031</v>
      </c>
      <c r="C197" t="s">
        <v>2032</v>
      </c>
    </row>
    <row r="198" spans="1:3">
      <c r="A198" s="36">
        <v>5168</v>
      </c>
      <c r="B198" t="s">
        <v>2033</v>
      </c>
      <c r="C198" t="s">
        <v>2034</v>
      </c>
    </row>
    <row r="199" spans="1:3">
      <c r="A199" s="36">
        <v>5169</v>
      </c>
      <c r="B199" t="s">
        <v>2035</v>
      </c>
      <c r="C199" t="s">
        <v>2036</v>
      </c>
    </row>
    <row r="200" spans="1:3">
      <c r="A200" s="36">
        <v>5170</v>
      </c>
      <c r="B200" t="s">
        <v>2037</v>
      </c>
      <c r="C200" t="s">
        <v>2038</v>
      </c>
    </row>
    <row r="201" spans="1:3">
      <c r="A201" s="36">
        <v>5171</v>
      </c>
      <c r="B201" t="s">
        <v>2039</v>
      </c>
      <c r="C201" t="s">
        <v>2040</v>
      </c>
    </row>
    <row r="202" spans="1:3">
      <c r="A202" s="36">
        <v>5172</v>
      </c>
      <c r="B202" t="s">
        <v>2039</v>
      </c>
      <c r="C202" t="s">
        <v>2041</v>
      </c>
    </row>
    <row r="203" spans="1:3">
      <c r="A203" s="36">
        <v>5173</v>
      </c>
      <c r="B203" t="s">
        <v>2042</v>
      </c>
      <c r="C203" t="s">
        <v>2043</v>
      </c>
    </row>
    <row r="204" spans="1:3">
      <c r="A204" s="36">
        <v>5174</v>
      </c>
      <c r="B204" t="s">
        <v>2044</v>
      </c>
      <c r="C204" t="s">
        <v>2045</v>
      </c>
    </row>
    <row r="205" spans="1:3">
      <c r="A205" s="36">
        <v>5181</v>
      </c>
      <c r="B205" t="s">
        <v>2046</v>
      </c>
      <c r="C205" t="s">
        <v>2047</v>
      </c>
    </row>
    <row r="206" spans="1:3">
      <c r="A206" s="36">
        <v>5175</v>
      </c>
      <c r="B206" t="s">
        <v>2046</v>
      </c>
      <c r="C206" t="s">
        <v>2048</v>
      </c>
    </row>
    <row r="207" spans="1:3">
      <c r="A207" s="36">
        <v>5176</v>
      </c>
      <c r="B207" t="s">
        <v>2046</v>
      </c>
      <c r="C207" t="s">
        <v>2048</v>
      </c>
    </row>
    <row r="208" spans="1:3">
      <c r="A208" s="36">
        <v>5413</v>
      </c>
      <c r="B208" t="s">
        <v>2046</v>
      </c>
      <c r="C208" t="s">
        <v>2048</v>
      </c>
    </row>
    <row r="209" spans="1:3">
      <c r="A209" s="36">
        <v>5177</v>
      </c>
      <c r="B209" t="s">
        <v>2046</v>
      </c>
      <c r="C209" t="s">
        <v>2048</v>
      </c>
    </row>
    <row r="210" spans="1:3">
      <c r="A210" s="36">
        <v>5433</v>
      </c>
      <c r="B210" t="s">
        <v>2046</v>
      </c>
      <c r="C210" t="s">
        <v>2048</v>
      </c>
    </row>
    <row r="211" spans="1:3">
      <c r="A211" s="36">
        <v>5432</v>
      </c>
      <c r="B211" t="s">
        <v>2046</v>
      </c>
      <c r="C211" t="s">
        <v>2048</v>
      </c>
    </row>
    <row r="212" spans="1:3">
      <c r="A212" s="36">
        <v>5414</v>
      </c>
      <c r="B212" t="s">
        <v>2046</v>
      </c>
      <c r="C212" t="s">
        <v>2049</v>
      </c>
    </row>
    <row r="213" spans="1:3">
      <c r="A213" s="36">
        <v>5178</v>
      </c>
      <c r="B213" t="s">
        <v>2046</v>
      </c>
      <c r="C213" t="s">
        <v>2048</v>
      </c>
    </row>
    <row r="214" spans="1:3">
      <c r="A214" s="36">
        <v>5415</v>
      </c>
      <c r="B214" t="s">
        <v>2046</v>
      </c>
      <c r="C214" t="s">
        <v>2048</v>
      </c>
    </row>
    <row r="215" spans="1:3">
      <c r="A215" s="36">
        <v>5179</v>
      </c>
      <c r="B215" t="s">
        <v>2046</v>
      </c>
      <c r="C215" t="s">
        <v>2048</v>
      </c>
    </row>
    <row r="216" spans="1:3">
      <c r="A216" s="36">
        <v>5435</v>
      </c>
      <c r="B216" t="s">
        <v>2046</v>
      </c>
      <c r="C216" t="s">
        <v>2050</v>
      </c>
    </row>
    <row r="217" spans="1:3">
      <c r="A217" s="36">
        <v>5180</v>
      </c>
      <c r="B217" t="s">
        <v>2046</v>
      </c>
      <c r="C217" t="s">
        <v>2051</v>
      </c>
    </row>
    <row r="218" spans="1:3">
      <c r="A218" s="36">
        <v>5416</v>
      </c>
      <c r="B218" t="s">
        <v>2046</v>
      </c>
      <c r="C218" t="s">
        <v>2049</v>
      </c>
    </row>
    <row r="219" spans="1:3">
      <c r="A219" s="36">
        <v>5183</v>
      </c>
      <c r="B219" t="s">
        <v>2046</v>
      </c>
      <c r="C219" t="s">
        <v>2052</v>
      </c>
    </row>
    <row r="220" spans="1:3">
      <c r="A220" s="36">
        <v>5184</v>
      </c>
      <c r="B220" t="s">
        <v>2046</v>
      </c>
      <c r="C220" t="s">
        <v>2052</v>
      </c>
    </row>
    <row r="221" spans="1:3">
      <c r="A221" s="36">
        <v>5187</v>
      </c>
      <c r="B221" t="s">
        <v>2046</v>
      </c>
      <c r="C221" t="s">
        <v>2052</v>
      </c>
    </row>
    <row r="222" spans="1:3">
      <c r="A222" s="36">
        <v>5417</v>
      </c>
      <c r="B222" t="s">
        <v>2046</v>
      </c>
      <c r="C222" t="s">
        <v>2052</v>
      </c>
    </row>
    <row r="223" spans="1:3">
      <c r="A223" s="36">
        <v>5418</v>
      </c>
      <c r="B223" t="s">
        <v>2046</v>
      </c>
      <c r="C223" t="s">
        <v>2052</v>
      </c>
    </row>
    <row r="224" spans="1:3">
      <c r="A224" s="36">
        <v>5182</v>
      </c>
      <c r="B224" t="s">
        <v>2046</v>
      </c>
      <c r="C224" t="s">
        <v>2053</v>
      </c>
    </row>
    <row r="225" spans="1:3">
      <c r="A225" s="36">
        <v>5185</v>
      </c>
      <c r="B225" t="s">
        <v>2046</v>
      </c>
      <c r="C225" t="s">
        <v>2054</v>
      </c>
    </row>
    <row r="226" spans="1:3">
      <c r="A226" s="36">
        <v>5419</v>
      </c>
      <c r="B226" t="s">
        <v>2046</v>
      </c>
      <c r="C226" t="s">
        <v>2055</v>
      </c>
    </row>
    <row r="227" spans="1:3">
      <c r="A227" s="36">
        <v>5420</v>
      </c>
      <c r="B227" t="s">
        <v>2046</v>
      </c>
      <c r="C227" t="s">
        <v>2056</v>
      </c>
    </row>
    <row r="228" spans="1:3">
      <c r="A228" s="36">
        <v>5186</v>
      </c>
      <c r="B228" t="s">
        <v>2046</v>
      </c>
      <c r="C228" t="s">
        <v>2056</v>
      </c>
    </row>
    <row r="229" spans="1:3">
      <c r="A229" s="36">
        <v>5434</v>
      </c>
      <c r="B229" t="s">
        <v>2046</v>
      </c>
      <c r="C229" t="s">
        <v>2057</v>
      </c>
    </row>
    <row r="230" spans="1:3">
      <c r="A230" s="36">
        <v>5188</v>
      </c>
      <c r="B230" t="s">
        <v>2058</v>
      </c>
      <c r="C230" t="s">
        <v>2059</v>
      </c>
    </row>
    <row r="231" spans="1:3">
      <c r="A231" s="36">
        <v>5431</v>
      </c>
      <c r="B231" t="s">
        <v>2058</v>
      </c>
      <c r="C231" t="s">
        <v>2060</v>
      </c>
    </row>
    <row r="232" spans="1:3">
      <c r="A232" s="36">
        <v>5190</v>
      </c>
      <c r="B232" t="s">
        <v>2058</v>
      </c>
      <c r="C232" t="s">
        <v>2061</v>
      </c>
    </row>
    <row r="233" spans="1:3">
      <c r="A233" s="36">
        <v>5191</v>
      </c>
      <c r="B233" t="s">
        <v>2058</v>
      </c>
      <c r="C233" t="s">
        <v>2062</v>
      </c>
    </row>
    <row r="234" spans="1:3">
      <c r="A234" s="36">
        <v>5192</v>
      </c>
      <c r="B234" t="s">
        <v>2063</v>
      </c>
      <c r="C234" t="s">
        <v>2064</v>
      </c>
    </row>
    <row r="235" spans="1:3">
      <c r="A235" s="36">
        <v>5193</v>
      </c>
      <c r="B235" t="s">
        <v>2065</v>
      </c>
      <c r="C235" t="s">
        <v>2066</v>
      </c>
    </row>
    <row r="236" spans="1:3">
      <c r="A236" s="36">
        <v>5194</v>
      </c>
      <c r="B236" t="s">
        <v>2067</v>
      </c>
      <c r="C236" t="s">
        <v>2068</v>
      </c>
    </row>
    <row r="237" spans="1:3">
      <c r="A237" s="36">
        <v>5195</v>
      </c>
      <c r="B237" t="s">
        <v>2069</v>
      </c>
      <c r="C237" t="s">
        <v>2070</v>
      </c>
    </row>
    <row r="238" spans="1:3">
      <c r="A238" s="36">
        <v>5383</v>
      </c>
      <c r="B238" t="s">
        <v>2069</v>
      </c>
      <c r="C238" t="s">
        <v>2071</v>
      </c>
    </row>
    <row r="239" spans="1:3">
      <c r="A239" s="36">
        <v>5196</v>
      </c>
      <c r="B239" t="s">
        <v>2072</v>
      </c>
      <c r="C239" t="s">
        <v>2073</v>
      </c>
    </row>
    <row r="240" spans="1:3">
      <c r="A240" s="36">
        <v>5197</v>
      </c>
      <c r="B240" t="s">
        <v>2072</v>
      </c>
      <c r="C240" t="s">
        <v>2074</v>
      </c>
    </row>
    <row r="241" spans="1:3">
      <c r="A241" s="36">
        <v>5198</v>
      </c>
      <c r="B241" t="s">
        <v>2075</v>
      </c>
      <c r="C241" t="s">
        <v>2076</v>
      </c>
    </row>
    <row r="242" spans="1:3">
      <c r="A242" s="36">
        <v>5199</v>
      </c>
      <c r="B242" t="s">
        <v>2077</v>
      </c>
      <c r="C242" t="s">
        <v>2078</v>
      </c>
    </row>
    <row r="243" spans="1:3">
      <c r="A243" s="36">
        <v>5200</v>
      </c>
      <c r="B243" t="s">
        <v>2077</v>
      </c>
      <c r="C243" t="s">
        <v>2079</v>
      </c>
    </row>
    <row r="244" spans="1:3">
      <c r="A244" s="36">
        <v>5356</v>
      </c>
      <c r="B244" t="s">
        <v>2077</v>
      </c>
      <c r="C244" t="s">
        <v>2080</v>
      </c>
    </row>
    <row r="245" spans="1:3">
      <c r="A245" s="36">
        <v>5201</v>
      </c>
      <c r="B245" t="s">
        <v>2081</v>
      </c>
      <c r="C245" t="s">
        <v>2082</v>
      </c>
    </row>
    <row r="246" spans="1:3">
      <c r="A246" s="36">
        <v>5427</v>
      </c>
      <c r="B246" t="s">
        <v>2081</v>
      </c>
      <c r="C246" t="s">
        <v>2083</v>
      </c>
    </row>
    <row r="247" spans="1:3">
      <c r="A247" s="36">
        <v>5203</v>
      </c>
      <c r="B247" t="s">
        <v>2081</v>
      </c>
      <c r="C247" t="s">
        <v>2084</v>
      </c>
    </row>
    <row r="248" spans="1:3">
      <c r="A248" s="36">
        <v>5204</v>
      </c>
      <c r="B248" t="s">
        <v>2085</v>
      </c>
      <c r="C248" t="s">
        <v>2086</v>
      </c>
    </row>
    <row r="249" spans="1:3">
      <c r="A249" s="36">
        <v>5205</v>
      </c>
      <c r="B249" t="s">
        <v>2085</v>
      </c>
      <c r="C249" t="s">
        <v>2087</v>
      </c>
    </row>
    <row r="250" spans="1:3">
      <c r="A250" s="36">
        <v>5206</v>
      </c>
      <c r="B250" t="s">
        <v>2088</v>
      </c>
      <c r="C250" t="s">
        <v>2089</v>
      </c>
    </row>
    <row r="251" spans="1:3">
      <c r="A251" s="36">
        <v>5207</v>
      </c>
      <c r="B251" t="s">
        <v>2090</v>
      </c>
      <c r="C251" t="s">
        <v>2091</v>
      </c>
    </row>
    <row r="252" spans="1:3">
      <c r="A252" s="36">
        <v>5208</v>
      </c>
      <c r="B252" t="s">
        <v>2090</v>
      </c>
      <c r="C252" t="s">
        <v>2092</v>
      </c>
    </row>
    <row r="253" spans="1:3">
      <c r="A253" s="36">
        <v>5209</v>
      </c>
      <c r="B253" t="s">
        <v>2093</v>
      </c>
      <c r="C253" t="s">
        <v>2094</v>
      </c>
    </row>
    <row r="254" spans="1:3">
      <c r="A254" s="36">
        <v>5381</v>
      </c>
      <c r="B254" t="s">
        <v>2095</v>
      </c>
      <c r="C254" t="s">
        <v>2096</v>
      </c>
    </row>
    <row r="255" spans="1:3">
      <c r="A255" s="36">
        <v>5210</v>
      </c>
      <c r="B255" t="s">
        <v>2097</v>
      </c>
      <c r="C255" t="s">
        <v>2098</v>
      </c>
    </row>
    <row r="256" spans="1:3">
      <c r="A256" s="36">
        <v>5211</v>
      </c>
      <c r="B256" t="s">
        <v>2099</v>
      </c>
      <c r="C256" t="s">
        <v>2100</v>
      </c>
    </row>
    <row r="257" spans="1:3">
      <c r="A257" s="36">
        <v>5212</v>
      </c>
      <c r="B257" t="s">
        <v>2099</v>
      </c>
      <c r="C257" t="s">
        <v>2101</v>
      </c>
    </row>
    <row r="258" spans="1:3">
      <c r="A258" s="36">
        <v>5213</v>
      </c>
      <c r="B258" t="s">
        <v>2099</v>
      </c>
      <c r="C258" t="s">
        <v>2102</v>
      </c>
    </row>
    <row r="259" spans="1:3">
      <c r="A259" s="36">
        <v>5214</v>
      </c>
      <c r="B259" t="s">
        <v>2099</v>
      </c>
      <c r="C259" t="s">
        <v>2103</v>
      </c>
    </row>
    <row r="260" spans="1:3">
      <c r="A260" s="36">
        <v>5215</v>
      </c>
      <c r="B260" t="s">
        <v>2104</v>
      </c>
      <c r="C260" t="s">
        <v>2105</v>
      </c>
    </row>
    <row r="261" spans="1:3">
      <c r="A261" s="36">
        <v>5442</v>
      </c>
      <c r="B261" t="s">
        <v>2106</v>
      </c>
      <c r="C261" t="s">
        <v>2107</v>
      </c>
    </row>
    <row r="262" spans="1:3">
      <c r="A262" s="36">
        <v>5217</v>
      </c>
      <c r="B262" t="s">
        <v>2108</v>
      </c>
      <c r="C262" t="s">
        <v>2109</v>
      </c>
    </row>
    <row r="263" spans="1:3">
      <c r="A263" s="36">
        <v>5218</v>
      </c>
      <c r="B263" t="s">
        <v>2108</v>
      </c>
      <c r="C263" t="s">
        <v>2110</v>
      </c>
    </row>
    <row r="264" spans="1:3">
      <c r="A264" s="36">
        <v>5219</v>
      </c>
      <c r="B264" t="s">
        <v>2111</v>
      </c>
      <c r="C264" t="s">
        <v>2112</v>
      </c>
    </row>
    <row r="265" spans="1:3">
      <c r="A265" s="36">
        <v>5220</v>
      </c>
      <c r="B265" t="s">
        <v>2111</v>
      </c>
      <c r="C265" t="s">
        <v>2113</v>
      </c>
    </row>
    <row r="266" spans="1:3">
      <c r="A266" s="36">
        <v>5221</v>
      </c>
      <c r="B266" t="s">
        <v>2114</v>
      </c>
      <c r="C266" t="s">
        <v>2115</v>
      </c>
    </row>
    <row r="267" spans="1:3">
      <c r="A267" s="36">
        <v>5222</v>
      </c>
      <c r="B267" t="s">
        <v>2116</v>
      </c>
      <c r="C267" t="s">
        <v>2117</v>
      </c>
    </row>
    <row r="268" spans="1:3">
      <c r="A268" s="36">
        <v>5322</v>
      </c>
      <c r="B268" t="s">
        <v>2266</v>
      </c>
      <c r="C268" t="s">
        <v>2118</v>
      </c>
    </row>
    <row r="269" spans="1:3">
      <c r="A269" s="36">
        <v>5223</v>
      </c>
      <c r="B269" t="s">
        <v>2119</v>
      </c>
      <c r="C269" t="s">
        <v>2120</v>
      </c>
    </row>
    <row r="270" spans="1:3">
      <c r="A270" s="36">
        <v>5224</v>
      </c>
      <c r="B270" t="s">
        <v>2121</v>
      </c>
      <c r="C270" t="s">
        <v>2122</v>
      </c>
    </row>
    <row r="271" spans="1:3">
      <c r="A271" s="36">
        <v>5225</v>
      </c>
      <c r="B271" t="s">
        <v>2121</v>
      </c>
      <c r="C271" t="s">
        <v>2123</v>
      </c>
    </row>
    <row r="272" spans="1:3">
      <c r="A272" s="36">
        <v>5226</v>
      </c>
      <c r="B272" t="s">
        <v>2124</v>
      </c>
      <c r="C272" t="s">
        <v>2125</v>
      </c>
    </row>
    <row r="273" spans="1:3">
      <c r="A273" s="36">
        <v>5227</v>
      </c>
      <c r="B273" t="s">
        <v>2126</v>
      </c>
      <c r="C273" t="s">
        <v>2127</v>
      </c>
    </row>
    <row r="274" spans="1:3">
      <c r="A274" s="36">
        <v>5228</v>
      </c>
      <c r="B274" t="s">
        <v>2128</v>
      </c>
      <c r="C274" t="s">
        <v>2129</v>
      </c>
    </row>
    <row r="275" spans="1:3">
      <c r="A275" s="36">
        <v>5231</v>
      </c>
      <c r="B275" t="s">
        <v>2130</v>
      </c>
      <c r="C275" t="s">
        <v>2131</v>
      </c>
    </row>
    <row r="276" spans="1:3">
      <c r="A276" s="36">
        <v>5233</v>
      </c>
      <c r="B276" t="s">
        <v>2130</v>
      </c>
      <c r="C276" t="s">
        <v>2132</v>
      </c>
    </row>
    <row r="277" spans="1:3">
      <c r="A277" s="36">
        <v>5367</v>
      </c>
      <c r="B277" t="s">
        <v>2130</v>
      </c>
      <c r="C277" t="s">
        <v>2133</v>
      </c>
    </row>
    <row r="278" spans="1:3">
      <c r="A278" s="36">
        <v>5235</v>
      </c>
      <c r="B278" t="s">
        <v>2130</v>
      </c>
      <c r="C278" t="s">
        <v>2134</v>
      </c>
    </row>
    <row r="279" spans="1:3">
      <c r="A279" s="36">
        <v>5364</v>
      </c>
      <c r="B279" t="s">
        <v>2130</v>
      </c>
      <c r="C279" t="s">
        <v>2135</v>
      </c>
    </row>
    <row r="280" spans="1:3">
      <c r="A280" s="36">
        <v>5339</v>
      </c>
      <c r="B280" t="s">
        <v>2136</v>
      </c>
      <c r="C280" t="s">
        <v>2137</v>
      </c>
    </row>
    <row r="281" spans="1:3">
      <c r="A281" s="36">
        <v>5240</v>
      </c>
      <c r="B281" t="s">
        <v>2136</v>
      </c>
      <c r="C281" t="s">
        <v>2138</v>
      </c>
    </row>
    <row r="282" spans="1:3">
      <c r="A282" s="36">
        <v>5336</v>
      </c>
      <c r="B282" t="s">
        <v>2136</v>
      </c>
      <c r="C282" t="s">
        <v>2139</v>
      </c>
    </row>
    <row r="283" spans="1:3">
      <c r="A283" s="36">
        <v>5338</v>
      </c>
      <c r="B283" t="s">
        <v>2136</v>
      </c>
      <c r="C283" t="s">
        <v>2140</v>
      </c>
    </row>
    <row r="284" spans="1:3">
      <c r="A284" s="36">
        <v>5335</v>
      </c>
      <c r="B284" t="s">
        <v>2136</v>
      </c>
      <c r="C284" t="s">
        <v>2141</v>
      </c>
    </row>
    <row r="285" spans="1:3">
      <c r="A285" s="36">
        <v>5238</v>
      </c>
      <c r="B285" t="s">
        <v>2136</v>
      </c>
      <c r="C285" t="s">
        <v>2142</v>
      </c>
    </row>
    <row r="286" spans="1:3">
      <c r="A286" s="36">
        <v>5242</v>
      </c>
      <c r="B286" t="s">
        <v>2143</v>
      </c>
      <c r="C286" t="s">
        <v>2144</v>
      </c>
    </row>
    <row r="287" spans="1:3">
      <c r="A287" s="36">
        <v>5243</v>
      </c>
      <c r="B287" t="s">
        <v>2145</v>
      </c>
      <c r="C287" t="s">
        <v>2146</v>
      </c>
    </row>
    <row r="288" spans="1:3">
      <c r="A288" s="36">
        <v>5244</v>
      </c>
      <c r="B288" t="s">
        <v>2147</v>
      </c>
      <c r="C288" t="s">
        <v>2148</v>
      </c>
    </row>
    <row r="289" spans="1:3">
      <c r="A289" s="36">
        <v>5250</v>
      </c>
      <c r="B289" t="s">
        <v>2149</v>
      </c>
      <c r="C289" t="s">
        <v>2150</v>
      </c>
    </row>
    <row r="290" spans="1:3">
      <c r="A290" s="36">
        <v>5249</v>
      </c>
      <c r="B290" t="s">
        <v>2149</v>
      </c>
      <c r="C290" t="s">
        <v>2151</v>
      </c>
    </row>
    <row r="291" spans="1:3">
      <c r="A291" s="36">
        <v>5248</v>
      </c>
      <c r="B291" t="s">
        <v>2149</v>
      </c>
      <c r="C291" t="s">
        <v>2152</v>
      </c>
    </row>
    <row r="292" spans="1:3">
      <c r="A292" s="36">
        <v>5245</v>
      </c>
      <c r="B292" t="s">
        <v>2149</v>
      </c>
      <c r="C292" t="s">
        <v>2153</v>
      </c>
    </row>
    <row r="293" spans="1:3">
      <c r="A293" s="36">
        <v>5246</v>
      </c>
      <c r="B293" t="s">
        <v>2149</v>
      </c>
      <c r="C293" t="s">
        <v>2154</v>
      </c>
    </row>
    <row r="294" spans="1:3">
      <c r="A294" s="36">
        <v>5253</v>
      </c>
      <c r="B294" t="s">
        <v>2155</v>
      </c>
      <c r="C294" t="s">
        <v>2156</v>
      </c>
    </row>
    <row r="295" spans="1:3">
      <c r="A295" s="36">
        <v>5254</v>
      </c>
      <c r="B295" t="s">
        <v>2155</v>
      </c>
      <c r="C295" t="s">
        <v>2157</v>
      </c>
    </row>
    <row r="296" spans="1:3">
      <c r="A296" s="36">
        <v>5255</v>
      </c>
      <c r="B296" t="s">
        <v>2155</v>
      </c>
      <c r="C296" t="s">
        <v>2158</v>
      </c>
    </row>
    <row r="297" spans="1:3">
      <c r="A297" s="36">
        <v>5256</v>
      </c>
      <c r="B297" t="s">
        <v>2155</v>
      </c>
      <c r="C297" t="s">
        <v>2159</v>
      </c>
    </row>
    <row r="298" spans="1:3">
      <c r="A298" s="36">
        <v>5257</v>
      </c>
      <c r="B298" t="s">
        <v>2160</v>
      </c>
      <c r="C298" t="s">
        <v>2161</v>
      </c>
    </row>
    <row r="299" spans="1:3">
      <c r="A299" s="36">
        <v>5485</v>
      </c>
      <c r="B299" t="s">
        <v>2162</v>
      </c>
      <c r="C299" t="s">
        <v>2163</v>
      </c>
    </row>
    <row r="300" spans="1:3">
      <c r="A300" s="36">
        <v>5260</v>
      </c>
      <c r="B300" t="s">
        <v>2164</v>
      </c>
      <c r="C300" t="s">
        <v>2165</v>
      </c>
    </row>
    <row r="301" spans="1:3">
      <c r="A301" s="36">
        <v>5261</v>
      </c>
      <c r="B301" t="s">
        <v>2164</v>
      </c>
      <c r="C301" t="s">
        <v>2166</v>
      </c>
    </row>
    <row r="302" spans="1:3">
      <c r="A302" s="36">
        <v>5262</v>
      </c>
      <c r="B302" t="s">
        <v>2164</v>
      </c>
      <c r="C302" t="s">
        <v>2167</v>
      </c>
    </row>
    <row r="303" spans="1:3">
      <c r="A303" s="36">
        <v>5281</v>
      </c>
      <c r="B303" t="s">
        <v>2164</v>
      </c>
      <c r="C303" t="s">
        <v>2168</v>
      </c>
    </row>
    <row r="304" spans="1:3">
      <c r="A304" s="36">
        <v>5263</v>
      </c>
      <c r="B304" t="s">
        <v>2164</v>
      </c>
      <c r="C304" t="s">
        <v>2169</v>
      </c>
    </row>
    <row r="305" spans="1:3">
      <c r="A305" s="36">
        <v>5264</v>
      </c>
      <c r="B305" t="s">
        <v>2164</v>
      </c>
      <c r="C305" t="s">
        <v>2170</v>
      </c>
    </row>
    <row r="306" spans="1:3">
      <c r="A306" s="36">
        <v>5265</v>
      </c>
      <c r="B306" t="s">
        <v>2164</v>
      </c>
      <c r="C306" t="s">
        <v>2171</v>
      </c>
    </row>
    <row r="307" spans="1:3">
      <c r="A307" s="36">
        <v>5266</v>
      </c>
      <c r="B307" t="s">
        <v>2164</v>
      </c>
      <c r="C307" t="s">
        <v>2172</v>
      </c>
    </row>
    <row r="308" spans="1:3">
      <c r="A308" s="36">
        <v>5277</v>
      </c>
      <c r="B308" t="s">
        <v>2164</v>
      </c>
      <c r="C308" t="s">
        <v>2173</v>
      </c>
    </row>
    <row r="309" spans="1:3">
      <c r="A309" s="36">
        <v>5268</v>
      </c>
      <c r="B309" t="s">
        <v>2164</v>
      </c>
      <c r="C309" t="s">
        <v>2174</v>
      </c>
    </row>
    <row r="310" spans="1:3">
      <c r="A310" s="36">
        <v>5269</v>
      </c>
      <c r="B310" t="s">
        <v>2164</v>
      </c>
      <c r="C310" t="s">
        <v>2175</v>
      </c>
    </row>
    <row r="311" spans="1:3">
      <c r="A311" s="36">
        <v>5272</v>
      </c>
      <c r="B311" t="s">
        <v>2164</v>
      </c>
      <c r="C311" t="s">
        <v>2175</v>
      </c>
    </row>
    <row r="312" spans="1:3">
      <c r="A312" s="36">
        <v>5273</v>
      </c>
      <c r="B312" t="s">
        <v>2164</v>
      </c>
      <c r="C312" t="s">
        <v>2175</v>
      </c>
    </row>
    <row r="313" spans="1:3">
      <c r="A313" s="36">
        <v>5274</v>
      </c>
      <c r="B313" t="s">
        <v>2164</v>
      </c>
      <c r="C313" t="s">
        <v>2175</v>
      </c>
    </row>
    <row r="314" spans="1:3">
      <c r="A314" s="36">
        <v>5275</v>
      </c>
      <c r="B314" t="s">
        <v>2164</v>
      </c>
      <c r="C314" t="s">
        <v>2175</v>
      </c>
    </row>
    <row r="315" spans="1:3">
      <c r="A315" s="36">
        <v>5398</v>
      </c>
      <c r="B315" t="s">
        <v>2164</v>
      </c>
      <c r="C315" t="s">
        <v>2170</v>
      </c>
    </row>
    <row r="316" spans="1:3">
      <c r="A316" s="36">
        <v>5279</v>
      </c>
      <c r="B316" t="s">
        <v>2164</v>
      </c>
      <c r="C316" t="s">
        <v>2176</v>
      </c>
    </row>
    <row r="317" spans="1:3">
      <c r="A317" s="36">
        <v>5282</v>
      </c>
      <c r="B317" t="s">
        <v>2177</v>
      </c>
      <c r="C317" t="s">
        <v>2178</v>
      </c>
    </row>
    <row r="318" spans="1:3">
      <c r="A318" s="36">
        <v>5283</v>
      </c>
      <c r="B318" t="s">
        <v>2179</v>
      </c>
      <c r="C318" t="s">
        <v>2180</v>
      </c>
    </row>
    <row r="319" spans="1:3">
      <c r="A319" s="36">
        <v>5466</v>
      </c>
      <c r="B319" t="s">
        <v>2181</v>
      </c>
      <c r="C319" t="s">
        <v>2182</v>
      </c>
    </row>
    <row r="320" spans="1:3">
      <c r="A320" s="36">
        <v>5285</v>
      </c>
      <c r="B320" t="s">
        <v>2181</v>
      </c>
      <c r="C320" t="s">
        <v>2183</v>
      </c>
    </row>
    <row r="321" spans="1:3">
      <c r="A321" s="36">
        <v>5286</v>
      </c>
      <c r="B321" t="s">
        <v>2181</v>
      </c>
      <c r="C321" t="s">
        <v>2184</v>
      </c>
    </row>
    <row r="322" spans="1:3">
      <c r="A322" s="36">
        <v>5330</v>
      </c>
      <c r="B322" t="s">
        <v>2181</v>
      </c>
      <c r="C322" t="s">
        <v>2185</v>
      </c>
    </row>
    <row r="323" spans="1:3">
      <c r="A323" s="36">
        <v>5441</v>
      </c>
      <c r="B323" t="s">
        <v>2186</v>
      </c>
      <c r="C323" t="s">
        <v>2187</v>
      </c>
    </row>
    <row r="324" spans="1:3">
      <c r="A324" s="36">
        <v>5481</v>
      </c>
      <c r="B324" t="s">
        <v>2186</v>
      </c>
      <c r="C324" t="s">
        <v>2188</v>
      </c>
    </row>
    <row r="325" spans="1:3">
      <c r="A325" s="36">
        <v>5288</v>
      </c>
      <c r="B325" t="s">
        <v>2186</v>
      </c>
      <c r="C325" t="s">
        <v>2189</v>
      </c>
    </row>
    <row r="326" spans="1:3">
      <c r="A326" s="36">
        <v>5450</v>
      </c>
      <c r="B326" t="s">
        <v>2186</v>
      </c>
      <c r="C326" t="s">
        <v>2190</v>
      </c>
    </row>
    <row r="327" spans="1:3">
      <c r="A327" s="36">
        <v>5486</v>
      </c>
      <c r="B327" t="s">
        <v>2186</v>
      </c>
      <c r="C327" t="s">
        <v>2191</v>
      </c>
    </row>
    <row r="328" spans="1:3">
      <c r="A328" s="36">
        <v>5289</v>
      </c>
      <c r="B328" t="s">
        <v>2186</v>
      </c>
      <c r="C328" t="s">
        <v>2192</v>
      </c>
    </row>
    <row r="329" spans="1:3">
      <c r="A329" s="36">
        <v>5290</v>
      </c>
      <c r="B329" t="s">
        <v>2186</v>
      </c>
      <c r="C329" t="s">
        <v>2193</v>
      </c>
    </row>
    <row r="330" spans="1:3">
      <c r="A330" s="36">
        <v>5291</v>
      </c>
      <c r="B330" t="s">
        <v>2194</v>
      </c>
      <c r="C330" t="s">
        <v>2195</v>
      </c>
    </row>
    <row r="331" spans="1:3">
      <c r="A331" s="36">
        <v>5484</v>
      </c>
      <c r="B331" t="s">
        <v>2194</v>
      </c>
      <c r="C331" t="s">
        <v>2196</v>
      </c>
    </row>
    <row r="332" spans="1:3">
      <c r="A332" s="36">
        <v>5293</v>
      </c>
      <c r="B332" t="s">
        <v>2194</v>
      </c>
      <c r="C332" t="s">
        <v>2197</v>
      </c>
    </row>
    <row r="333" spans="1:3">
      <c r="A333" s="36">
        <v>5294</v>
      </c>
      <c r="B333" t="s">
        <v>2194</v>
      </c>
      <c r="C333" t="s">
        <v>2198</v>
      </c>
    </row>
    <row r="334" spans="1:3">
      <c r="A334" s="36">
        <v>5295</v>
      </c>
      <c r="B334" t="s">
        <v>2194</v>
      </c>
      <c r="C334" t="s">
        <v>2199</v>
      </c>
    </row>
    <row r="335" spans="1:3">
      <c r="A335" s="36">
        <v>5342</v>
      </c>
      <c r="B335" t="s">
        <v>2194</v>
      </c>
      <c r="C335" t="s">
        <v>2200</v>
      </c>
    </row>
    <row r="336" spans="1:3">
      <c r="A336" s="36">
        <v>5343</v>
      </c>
      <c r="B336" t="s">
        <v>2194</v>
      </c>
      <c r="C336" t="s">
        <v>2201</v>
      </c>
    </row>
    <row r="337" spans="1:3">
      <c r="A337" s="36">
        <v>5292</v>
      </c>
      <c r="B337" t="s">
        <v>2194</v>
      </c>
      <c r="C337" t="s">
        <v>2202</v>
      </c>
    </row>
    <row r="338" spans="1:3">
      <c r="A338" s="36">
        <v>5346</v>
      </c>
      <c r="B338" t="s">
        <v>2194</v>
      </c>
      <c r="C338" t="s">
        <v>2203</v>
      </c>
    </row>
    <row r="339" spans="1:3">
      <c r="A339" s="36">
        <v>5345</v>
      </c>
      <c r="B339" t="s">
        <v>2194</v>
      </c>
      <c r="C339" t="s">
        <v>2204</v>
      </c>
    </row>
    <row r="340" spans="1:3">
      <c r="A340" s="36">
        <v>5347</v>
      </c>
      <c r="B340" t="s">
        <v>2194</v>
      </c>
      <c r="C340" t="s">
        <v>2205</v>
      </c>
    </row>
    <row r="341" spans="1:3">
      <c r="A341" s="36">
        <v>5296</v>
      </c>
      <c r="B341" t="s">
        <v>2206</v>
      </c>
      <c r="C341" t="s">
        <v>2207</v>
      </c>
    </row>
    <row r="342" spans="1:3">
      <c r="A342" s="36">
        <v>5297</v>
      </c>
      <c r="B342" t="s">
        <v>2208</v>
      </c>
      <c r="C342" t="s">
        <v>2209</v>
      </c>
    </row>
    <row r="343" spans="1:3">
      <c r="A343" s="36">
        <v>5423</v>
      </c>
      <c r="B343" t="s">
        <v>2210</v>
      </c>
      <c r="C343" t="s">
        <v>2211</v>
      </c>
    </row>
    <row r="344" spans="1:3">
      <c r="A344" s="36">
        <v>5323</v>
      </c>
      <c r="B344" t="s">
        <v>2212</v>
      </c>
      <c r="C344" t="s">
        <v>2213</v>
      </c>
    </row>
    <row r="345" spans="1:3">
      <c r="A345" s="36">
        <v>5300</v>
      </c>
      <c r="B345" t="s">
        <v>2214</v>
      </c>
      <c r="C345" t="s">
        <v>2215</v>
      </c>
    </row>
    <row r="346" spans="1:3">
      <c r="A346" s="36">
        <v>5299</v>
      </c>
      <c r="B346" t="s">
        <v>2214</v>
      </c>
      <c r="C346" t="s">
        <v>2216</v>
      </c>
    </row>
    <row r="347" spans="1:3">
      <c r="A347" s="36">
        <v>5301</v>
      </c>
      <c r="B347" t="s">
        <v>2214</v>
      </c>
      <c r="C347" t="s">
        <v>2217</v>
      </c>
    </row>
    <row r="348" spans="1:3">
      <c r="A348" s="36">
        <v>5302</v>
      </c>
      <c r="B348" t="s">
        <v>2218</v>
      </c>
      <c r="C348" t="s">
        <v>2219</v>
      </c>
    </row>
    <row r="349" spans="1:3">
      <c r="A349" s="36">
        <v>5303</v>
      </c>
      <c r="B349" t="s">
        <v>2220</v>
      </c>
      <c r="C349" t="s">
        <v>2221</v>
      </c>
    </row>
    <row r="350" spans="1:3">
      <c r="A350" s="36">
        <v>5304</v>
      </c>
      <c r="B350" t="s">
        <v>2220</v>
      </c>
      <c r="C350" t="s">
        <v>2222</v>
      </c>
    </row>
    <row r="351" spans="1:3">
      <c r="A351" s="36">
        <v>5305</v>
      </c>
      <c r="B351" t="s">
        <v>2223</v>
      </c>
      <c r="C351" t="s">
        <v>2224</v>
      </c>
    </row>
    <row r="352" spans="1:3">
      <c r="A352" s="36">
        <v>5306</v>
      </c>
      <c r="B352" t="s">
        <v>2223</v>
      </c>
      <c r="C352" t="s">
        <v>2225</v>
      </c>
    </row>
    <row r="353" spans="1:3">
      <c r="A353" s="36">
        <v>5307</v>
      </c>
      <c r="B353" t="s">
        <v>2226</v>
      </c>
      <c r="C353" t="s">
        <v>2227</v>
      </c>
    </row>
    <row r="354" spans="1:3">
      <c r="A354" s="36">
        <v>5308</v>
      </c>
      <c r="B354" t="s">
        <v>2228</v>
      </c>
      <c r="C354" t="s">
        <v>2229</v>
      </c>
    </row>
    <row r="355" spans="1:3">
      <c r="A355" s="36">
        <v>5473</v>
      </c>
      <c r="B355" t="s">
        <v>2228</v>
      </c>
      <c r="C355" t="s">
        <v>2230</v>
      </c>
    </row>
    <row r="356" spans="1:3">
      <c r="A356" s="36">
        <v>5309</v>
      </c>
      <c r="B356" t="s">
        <v>2231</v>
      </c>
      <c r="C356" t="s">
        <v>2232</v>
      </c>
    </row>
    <row r="357" spans="1:3">
      <c r="A357" s="36">
        <v>5310</v>
      </c>
      <c r="B357" t="s">
        <v>1732</v>
      </c>
      <c r="C357" t="s">
        <v>2233</v>
      </c>
    </row>
    <row r="358" spans="1:3">
      <c r="A358" s="36">
        <v>5311</v>
      </c>
      <c r="B358" t="s">
        <v>1732</v>
      </c>
      <c r="C358" t="s">
        <v>2234</v>
      </c>
    </row>
    <row r="359" spans="1:3">
      <c r="A359" s="36">
        <v>5389</v>
      </c>
      <c r="B359" t="s">
        <v>1732</v>
      </c>
      <c r="C359" t="s">
        <v>2235</v>
      </c>
    </row>
    <row r="360" spans="1:3">
      <c r="A360" s="36">
        <v>5313</v>
      </c>
      <c r="B360" t="s">
        <v>1732</v>
      </c>
      <c r="C360" t="s">
        <v>2236</v>
      </c>
    </row>
    <row r="361" spans="1:3">
      <c r="A361" s="36">
        <v>5314</v>
      </c>
      <c r="B361" t="s">
        <v>1732</v>
      </c>
      <c r="C361" t="s">
        <v>2237</v>
      </c>
    </row>
    <row r="362" spans="1:3">
      <c r="A362" s="36">
        <v>5315</v>
      </c>
      <c r="B362" t="s">
        <v>1732</v>
      </c>
      <c r="C362" t="s">
        <v>2238</v>
      </c>
    </row>
    <row r="363" spans="1:3">
      <c r="A363" s="36">
        <v>5316</v>
      </c>
      <c r="B363" t="s">
        <v>1732</v>
      </c>
      <c r="C363" t="s">
        <v>2239</v>
      </c>
    </row>
    <row r="364" spans="1:3">
      <c r="A364" s="36">
        <v>5317</v>
      </c>
      <c r="B364" t="s">
        <v>1732</v>
      </c>
      <c r="C364" t="s">
        <v>2240</v>
      </c>
    </row>
    <row r="365" spans="1:3">
      <c r="A365" s="36">
        <v>5318</v>
      </c>
      <c r="B365" t="s">
        <v>1732</v>
      </c>
      <c r="C365" t="s">
        <v>2241</v>
      </c>
    </row>
    <row r="366" spans="1:3">
      <c r="A366" s="36">
        <v>5319</v>
      </c>
      <c r="B366" t="s">
        <v>2242</v>
      </c>
      <c r="C366" t="s">
        <v>2243</v>
      </c>
    </row>
    <row r="367" spans="1:3">
      <c r="A367" s="36">
        <v>5320</v>
      </c>
      <c r="B367" t="s">
        <v>2244</v>
      </c>
      <c r="C367" t="s">
        <v>2245</v>
      </c>
    </row>
    <row r="368" spans="1:3">
      <c r="A368" s="36">
        <v>5321</v>
      </c>
      <c r="B368" t="s">
        <v>2244</v>
      </c>
      <c r="C368" t="s">
        <v>2246</v>
      </c>
    </row>
    <row r="369" spans="1:3">
      <c r="A369" s="36">
        <v>5061</v>
      </c>
      <c r="B369" t="s">
        <v>1734</v>
      </c>
      <c r="C369" t="s">
        <v>2247</v>
      </c>
    </row>
    <row r="370" spans="1:3">
      <c r="A370" s="36">
        <v>5344</v>
      </c>
      <c r="B370" t="s">
        <v>1734</v>
      </c>
      <c r="C370" t="s">
        <v>2248</v>
      </c>
    </row>
    <row r="371" spans="1:3">
      <c r="A371" s="36">
        <v>5430</v>
      </c>
      <c r="B371" t="s">
        <v>1734</v>
      </c>
      <c r="C371" t="s">
        <v>2249</v>
      </c>
    </row>
    <row r="372" spans="1:3">
      <c r="A372" s="36">
        <v>5467</v>
      </c>
      <c r="B372" t="s">
        <v>1734</v>
      </c>
      <c r="C372" t="s">
        <v>2250</v>
      </c>
    </row>
    <row r="373" spans="1:3">
      <c r="A373" s="36">
        <v>5488</v>
      </c>
      <c r="B373" t="s">
        <v>1734</v>
      </c>
      <c r="C373" t="s">
        <v>2251</v>
      </c>
    </row>
    <row r="374" spans="1:3">
      <c r="A374" s="36">
        <v>5480</v>
      </c>
      <c r="B374" t="s">
        <v>1734</v>
      </c>
      <c r="C374" t="s">
        <v>2252</v>
      </c>
    </row>
    <row r="375" spans="1:3">
      <c r="A375" s="36">
        <v>5489</v>
      </c>
      <c r="B375" t="s">
        <v>1734</v>
      </c>
      <c r="C375" t="s">
        <v>2253</v>
      </c>
    </row>
    <row r="376" spans="1:3">
      <c r="A376" s="36">
        <v>5384</v>
      </c>
      <c r="B376" t="s">
        <v>1734</v>
      </c>
      <c r="C376" t="s">
        <v>2254</v>
      </c>
    </row>
    <row r="377" spans="1:3">
      <c r="A377" s="36">
        <v>5378</v>
      </c>
      <c r="B377" t="s">
        <v>1734</v>
      </c>
      <c r="C377" t="s">
        <v>2255</v>
      </c>
    </row>
    <row r="378" spans="1:3">
      <c r="A378" s="36">
        <v>5402</v>
      </c>
      <c r="B378" t="s">
        <v>1734</v>
      </c>
      <c r="C378" t="s">
        <v>2256</v>
      </c>
    </row>
    <row r="379" spans="1:3">
      <c r="A379" s="36">
        <v>5493</v>
      </c>
      <c r="B379" t="s">
        <v>1734</v>
      </c>
      <c r="C379" t="s">
        <v>2257</v>
      </c>
    </row>
    <row r="380" spans="1:3">
      <c r="A380" s="36">
        <v>5472</v>
      </c>
      <c r="B380" t="s">
        <v>1734</v>
      </c>
      <c r="C380" t="s">
        <v>2258</v>
      </c>
    </row>
    <row r="381" spans="1:3">
      <c r="A381" s="36">
        <v>5324</v>
      </c>
      <c r="B381" t="s">
        <v>2259</v>
      </c>
      <c r="C381" t="s">
        <v>2260</v>
      </c>
    </row>
    <row r="382" spans="1:3">
      <c r="A382" s="36">
        <v>5325</v>
      </c>
      <c r="B382" t="s">
        <v>2261</v>
      </c>
      <c r="C382" t="s">
        <v>2262</v>
      </c>
    </row>
    <row r="383" spans="1:3">
      <c r="A383" s="36">
        <v>5326</v>
      </c>
      <c r="B383" t="s">
        <v>2261</v>
      </c>
      <c r="C383" t="s">
        <v>2263</v>
      </c>
    </row>
    <row r="384" spans="1:3">
      <c r="A384" s="36">
        <v>5327</v>
      </c>
      <c r="B384" t="s">
        <v>2261</v>
      </c>
      <c r="C384" t="s">
        <v>2264</v>
      </c>
    </row>
    <row r="385" spans="1:3">
      <c r="A385" s="36">
        <v>5328</v>
      </c>
      <c r="B385" t="s">
        <v>2261</v>
      </c>
      <c r="C385" t="s">
        <v>2265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200"/>
  <sheetViews>
    <sheetView workbookViewId="0">
      <selection activeCell="B1" sqref="B1"/>
    </sheetView>
  </sheetViews>
  <sheetFormatPr defaultRowHeight="12.75"/>
  <cols>
    <col min="1" max="1" width="6.5703125" customWidth="1"/>
    <col min="2" max="2" width="38.28515625" customWidth="1"/>
    <col min="3" max="3" width="3.42578125" customWidth="1"/>
    <col min="6" max="6" width="10.42578125" customWidth="1"/>
  </cols>
  <sheetData>
    <row r="1" spans="2:39" s="45" customFormat="1">
      <c r="B1" t="s">
        <v>2268</v>
      </c>
      <c r="C1" s="43"/>
      <c r="D1" s="43" t="s">
        <v>1758</v>
      </c>
      <c r="E1" s="43" t="s">
        <v>2270</v>
      </c>
      <c r="F1" s="43" t="s">
        <v>1759</v>
      </c>
      <c r="G1" s="43" t="s">
        <v>2270</v>
      </c>
      <c r="H1" s="43" t="s">
        <v>2271</v>
      </c>
      <c r="I1" s="43" t="s">
        <v>2270</v>
      </c>
      <c r="J1" s="43" t="s">
        <v>1760</v>
      </c>
      <c r="K1" s="43" t="s">
        <v>1735</v>
      </c>
      <c r="L1" s="43" t="s">
        <v>1736</v>
      </c>
      <c r="M1" s="43" t="s">
        <v>1737</v>
      </c>
      <c r="N1" s="43" t="s">
        <v>1738</v>
      </c>
      <c r="O1" s="43" t="s">
        <v>1739</v>
      </c>
      <c r="P1" s="43" t="s">
        <v>1740</v>
      </c>
      <c r="Q1" s="43" t="s">
        <v>1741</v>
      </c>
      <c r="R1" s="43" t="s">
        <v>1742</v>
      </c>
      <c r="S1" s="43" t="s">
        <v>1743</v>
      </c>
      <c r="T1" s="43" t="s">
        <v>1744</v>
      </c>
      <c r="U1" s="43" t="s">
        <v>1745</v>
      </c>
      <c r="V1" s="43" t="s">
        <v>1746</v>
      </c>
      <c r="W1" s="43" t="s">
        <v>1747</v>
      </c>
      <c r="X1" s="43" t="s">
        <v>1748</v>
      </c>
      <c r="Y1" s="43" t="s">
        <v>1749</v>
      </c>
      <c r="Z1" s="43" t="s">
        <v>1750</v>
      </c>
      <c r="AA1" s="43" t="s">
        <v>1751</v>
      </c>
      <c r="AB1" s="43" t="s">
        <v>1752</v>
      </c>
      <c r="AC1" s="44"/>
      <c r="AD1" s="63" t="s">
        <v>1753</v>
      </c>
      <c r="AE1" s="62"/>
      <c r="AF1" s="61" t="s">
        <v>1754</v>
      </c>
      <c r="AG1" s="62"/>
      <c r="AH1" s="61" t="s">
        <v>1755</v>
      </c>
      <c r="AI1" s="62"/>
      <c r="AJ1" s="61" t="s">
        <v>1756</v>
      </c>
      <c r="AK1" s="62"/>
      <c r="AL1" s="61" t="s">
        <v>1757</v>
      </c>
      <c r="AM1" s="62"/>
    </row>
    <row r="2" spans="2:39">
      <c r="B2" t="s">
        <v>1733</v>
      </c>
      <c r="D2">
        <f>SUMIFS(Таблица!D$3:D$380,Таблица!$B$3:$B$380,$B2)</f>
        <v>74135</v>
      </c>
      <c r="E2">
        <f>SUM($D$2:$D2)</f>
        <v>74135</v>
      </c>
      <c r="F2">
        <f>SUMIFS(Таблица!E$3:E$380,Таблица!$B$3:$B$380,$B2)</f>
        <v>74030</v>
      </c>
      <c r="G2">
        <f>SUM($F$2:$F2)</f>
        <v>74030</v>
      </c>
      <c r="H2">
        <f t="shared" ref="H2:H33" si="0">AL2</f>
        <v>67424</v>
      </c>
      <c r="I2">
        <f>SUM($H$2:$H2)</f>
        <v>67424</v>
      </c>
      <c r="J2" s="52">
        <f t="shared" ref="J2:J33" si="1">$AM2</f>
        <v>0.91076590571389981</v>
      </c>
      <c r="K2">
        <f>SUMIFS(Таблица!G$3:G$380,Таблица!$B$3:$B$380,$B2)</f>
        <v>74135</v>
      </c>
      <c r="L2">
        <f>SUMIFS(Таблица!H$3:H$380,Таблица!$B$3:$B$380,$B2)</f>
        <v>127000</v>
      </c>
      <c r="M2">
        <f>SUMIFS(Таблица!I$3:I$380,Таблица!$B$3:$B$380,$B2)</f>
        <v>48759</v>
      </c>
      <c r="N2">
        <f>SUMIFS(Таблица!K$3:K$380,Таблица!$B$3:$B$380,$B2)</f>
        <v>25169</v>
      </c>
      <c r="O2">
        <f>SUMIFS(Таблица!L$3:L$380,Таблица!$B$3:$B$380,$B2)</f>
        <v>207</v>
      </c>
      <c r="P2">
        <f>SUMIFS(Таблица!M$3:M$380,Таблица!$B$3:$B$380,$B2)</f>
        <v>52865</v>
      </c>
      <c r="Q2">
        <f>SUMIFS(Таблица!N$3:N$380,Таблица!$B$3:$B$380,$B2)</f>
        <v>48883</v>
      </c>
      <c r="R2">
        <f>SUMIFS(Таблица!O$3:O$380,Таблица!$B$3:$B$380,$B2)</f>
        <v>25147</v>
      </c>
      <c r="S2">
        <f>SUMIFS(Таблица!P$3:P$380,Таблица!$B$3:$B$380,$B2)</f>
        <v>1805</v>
      </c>
      <c r="T2">
        <f>SUMIFS(Таблица!Q$3:Q$380,Таблица!$B$3:$B$380,$B2)</f>
        <v>72225</v>
      </c>
      <c r="U2">
        <f>SUMIFS(Таблица!R$3:R$380,Таблица!$B$3:$B$380,$B2)</f>
        <v>100</v>
      </c>
      <c r="V2">
        <f>SUMIFS(Таблица!S$3:S$380,Таблица!$B$3:$B$380,$B2)</f>
        <v>44</v>
      </c>
      <c r="W2">
        <f>SUMIFS(Таблица!T$3:T$380,Таблица!$B$3:$B$380,$B2)</f>
        <v>147</v>
      </c>
      <c r="X2">
        <f>SUMIFS(Таблица!U$3:U$380,Таблица!$B$3:$B$380,$B2)</f>
        <v>56</v>
      </c>
      <c r="Y2">
        <f>SUMIFS(Таблица!V$3:V$380,Таблица!$B$3:$B$380,$B2)</f>
        <v>0</v>
      </c>
      <c r="Z2">
        <f>SUMIFS(Таблица!W$3:W$380,Таблица!$B$3:$B$380,$B2)</f>
        <v>0</v>
      </c>
      <c r="AA2">
        <f>SUMIFS(Таблица!X$3:X$380,Таблица!$B$3:$B$380,$B2)</f>
        <v>0</v>
      </c>
      <c r="AB2">
        <f>SUMIFS(Таблица!Y$3:Y$380,Таблица!$B$3:$B$380,$B2)</f>
        <v>0</v>
      </c>
      <c r="AD2">
        <f>SUMIFS(Таблица!AA$3:AA$380,Таблица!$B$3:$B$380,$B2)</f>
        <v>1359</v>
      </c>
      <c r="AE2" s="52">
        <f t="shared" ref="AE2:AE33" si="2">(AD2/($S2+$T2))</f>
        <v>1.8357422666486559E-2</v>
      </c>
      <c r="AF2">
        <f>SUMIFS(Таблица!AC$3:AC$380,Таблица!$B$3:$B$380,$B2)</f>
        <v>1962</v>
      </c>
      <c r="AG2" s="52">
        <f t="shared" ref="AG2:AG33" si="3">(AF2/($S2+$T2))</f>
        <v>2.6502769147642848E-2</v>
      </c>
      <c r="AH2">
        <f>SUMIFS(Таблица!AE$3:AE$380,Таблица!$B$3:$B$380,$B2)</f>
        <v>399</v>
      </c>
      <c r="AI2" s="52">
        <f t="shared" ref="AI2:AI33" si="4">(AH2/($S2+$T2))</f>
        <v>5.3897068755909766E-3</v>
      </c>
      <c r="AJ2">
        <f>SUMIFS(Таблица!AG$3:AG$380,Таблица!$B$3:$B$380,$B2)</f>
        <v>1081</v>
      </c>
      <c r="AK2" s="52">
        <f t="shared" ref="AK2:AK33" si="5">(AJ2/($S2+$T2))</f>
        <v>1.4602188302039713E-2</v>
      </c>
      <c r="AL2">
        <f>SUMIFS(Таблица!AI$3:AI$380,Таблица!$B$3:$B$380,$B2)</f>
        <v>67424</v>
      </c>
      <c r="AM2" s="52">
        <f t="shared" ref="AM2:AM33" si="6">(AL2/($S2+$T2))</f>
        <v>0.91076590571389981</v>
      </c>
    </row>
    <row r="3" spans="2:39">
      <c r="B3" t="s">
        <v>1771</v>
      </c>
      <c r="D3">
        <f>SUMIFS(Таблица!D$3:D$380,Таблица!$B$3:$B$380,$B3)</f>
        <v>2051</v>
      </c>
      <c r="E3">
        <f>SUM($D$2:$D3)</f>
        <v>76186</v>
      </c>
      <c r="F3">
        <f>SUMIFS(Таблица!E$3:E$380,Таблица!$B$3:$B$380,$B3)</f>
        <v>2049</v>
      </c>
      <c r="G3">
        <f>SUM($F$2:$F3)</f>
        <v>76079</v>
      </c>
      <c r="H3">
        <f t="shared" si="0"/>
        <v>679</v>
      </c>
      <c r="I3">
        <f>SUM($H$2:$H3)</f>
        <v>68103</v>
      </c>
      <c r="J3" s="52">
        <f t="shared" si="1"/>
        <v>0.3313811615422157</v>
      </c>
      <c r="K3">
        <f>SUMIFS(Таблица!G$3:G$380,Таблица!$B$3:$B$380,$B3)</f>
        <v>2074</v>
      </c>
      <c r="L3">
        <f>SUMIFS(Таблица!H$3:H$380,Таблица!$B$3:$B$380,$B3)</f>
        <v>5200</v>
      </c>
      <c r="M3">
        <f>SUMIFS(Таблица!I$3:I$380,Таблица!$B$3:$B$380,$B3)</f>
        <v>0</v>
      </c>
      <c r="N3">
        <f>SUMIFS(Таблица!K$3:K$380,Таблица!$B$3:$B$380,$B3)</f>
        <v>2050</v>
      </c>
      <c r="O3">
        <f>SUMIFS(Таблица!L$3:L$380,Таблица!$B$3:$B$380,$B3)</f>
        <v>1</v>
      </c>
      <c r="P3">
        <f>SUMIFS(Таблица!M$3:M$380,Таблица!$B$3:$B$380,$B3)</f>
        <v>3149</v>
      </c>
      <c r="Q3">
        <f>SUMIFS(Таблица!N$3:N$380,Таблица!$B$3:$B$380,$B3)</f>
        <v>1</v>
      </c>
      <c r="R3">
        <f>SUMIFS(Таблица!O$3:O$380,Таблица!$B$3:$B$380,$B3)</f>
        <v>2048</v>
      </c>
      <c r="S3">
        <f>SUMIFS(Таблица!P$3:P$380,Таблица!$B$3:$B$380,$B3)</f>
        <v>46</v>
      </c>
      <c r="T3">
        <f>SUMIFS(Таблица!Q$3:Q$380,Таблица!$B$3:$B$380,$B3)</f>
        <v>2003</v>
      </c>
      <c r="U3">
        <f>SUMIFS(Таблица!R$3:R$380,Таблица!$B$3:$B$380,$B3)</f>
        <v>60</v>
      </c>
      <c r="V3">
        <f>SUMIFS(Таблица!S$3:S$380,Таблица!$B$3:$B$380,$B3)</f>
        <v>0</v>
      </c>
      <c r="W3">
        <f>SUMIFS(Таблица!T$3:T$380,Таблица!$B$3:$B$380,$B3)</f>
        <v>41</v>
      </c>
      <c r="X3">
        <f>SUMIFS(Таблица!U$3:U$380,Таблица!$B$3:$B$380,$B3)</f>
        <v>60</v>
      </c>
      <c r="Y3">
        <f>SUMIFS(Таблица!V$3:V$380,Таблица!$B$3:$B$380,$B3)</f>
        <v>0</v>
      </c>
      <c r="Z3">
        <f>SUMIFS(Таблица!W$3:W$380,Таблица!$B$3:$B$380,$B3)</f>
        <v>0</v>
      </c>
      <c r="AA3">
        <f>SUMIFS(Таблица!X$3:X$380,Таблица!$B$3:$B$380,$B3)</f>
        <v>0</v>
      </c>
      <c r="AB3">
        <f>SUMIFS(Таблица!Y$3:Y$380,Таблица!$B$3:$B$380,$B3)</f>
        <v>0</v>
      </c>
      <c r="AD3">
        <f>SUMIFS(Таблица!AA$3:AA$380,Таблица!$B$3:$B$380,$B3)</f>
        <v>57</v>
      </c>
      <c r="AE3" s="52">
        <f t="shared" si="2"/>
        <v>2.7818448023426062E-2</v>
      </c>
      <c r="AF3">
        <f>SUMIFS(Таблица!AC$3:AC$380,Таблица!$B$3:$B$380,$B3)</f>
        <v>258</v>
      </c>
      <c r="AG3" s="52">
        <f t="shared" si="3"/>
        <v>0.12591508052708639</v>
      </c>
      <c r="AH3">
        <f>SUMIFS(Таблица!AE$3:AE$380,Таблица!$B$3:$B$380,$B3)</f>
        <v>117</v>
      </c>
      <c r="AI3" s="52">
        <f t="shared" si="4"/>
        <v>5.7101024890190338E-2</v>
      </c>
      <c r="AJ3">
        <f>SUMIFS(Таблица!AG$3:AG$380,Таблица!$B$3:$B$380,$B3)</f>
        <v>892</v>
      </c>
      <c r="AK3" s="52">
        <f t="shared" si="5"/>
        <v>0.4353343094192289</v>
      </c>
      <c r="AL3">
        <f>SUMIFS(Таблица!AI$3:AI$380,Таблица!$B$3:$B$380,$B3)</f>
        <v>679</v>
      </c>
      <c r="AM3" s="52">
        <f t="shared" si="6"/>
        <v>0.3313811615422157</v>
      </c>
    </row>
    <row r="4" spans="2:39">
      <c r="B4" t="s">
        <v>1778</v>
      </c>
      <c r="D4">
        <f>SUMIFS(Таблица!D$3:D$380,Таблица!$B$3:$B$380,$B4)</f>
        <v>1998</v>
      </c>
      <c r="E4">
        <f>SUM($D$2:$D4)</f>
        <v>78184</v>
      </c>
      <c r="F4">
        <f>SUMIFS(Таблица!E$3:E$380,Таблица!$B$3:$B$380,$B4)</f>
        <v>1992</v>
      </c>
      <c r="G4">
        <f>SUM($F$2:$F4)</f>
        <v>78071</v>
      </c>
      <c r="H4">
        <f t="shared" si="0"/>
        <v>740</v>
      </c>
      <c r="I4">
        <f>SUM($H$2:$H4)</f>
        <v>68843</v>
      </c>
      <c r="J4" s="52">
        <f t="shared" si="1"/>
        <v>0.37148594377510041</v>
      </c>
      <c r="K4">
        <f>SUMIFS(Таблица!G$3:G$380,Таблица!$B$3:$B$380,$B4)</f>
        <v>2857</v>
      </c>
      <c r="L4">
        <f>SUMIFS(Таблица!H$3:H$380,Таблица!$B$3:$B$380,$B4)</f>
        <v>5500</v>
      </c>
      <c r="M4">
        <f>SUMIFS(Таблица!I$3:I$380,Таблица!$B$3:$B$380,$B4)</f>
        <v>0</v>
      </c>
      <c r="N4">
        <f>SUMIFS(Таблица!K$3:K$380,Таблица!$B$3:$B$380,$B4)</f>
        <v>1996</v>
      </c>
      <c r="O4">
        <f>SUMIFS(Таблица!L$3:L$380,Таблица!$B$3:$B$380,$B4)</f>
        <v>2</v>
      </c>
      <c r="P4">
        <f>SUMIFS(Таблица!M$3:M$380,Таблица!$B$3:$B$380,$B4)</f>
        <v>3502</v>
      </c>
      <c r="Q4">
        <f>SUMIFS(Таблица!N$3:N$380,Таблица!$B$3:$B$380,$B4)</f>
        <v>2</v>
      </c>
      <c r="R4">
        <f>SUMIFS(Таблица!O$3:O$380,Таблица!$B$3:$B$380,$B4)</f>
        <v>1990</v>
      </c>
      <c r="S4">
        <f>SUMIFS(Таблица!P$3:P$380,Таблица!$B$3:$B$380,$B4)</f>
        <v>55</v>
      </c>
      <c r="T4">
        <f>SUMIFS(Таблица!Q$3:Q$380,Таблица!$B$3:$B$380,$B4)</f>
        <v>1937</v>
      </c>
      <c r="U4">
        <f>SUMIFS(Таблица!R$3:R$380,Таблица!$B$3:$B$380,$B4)</f>
        <v>20</v>
      </c>
      <c r="V4">
        <f>SUMIFS(Таблица!S$3:S$380,Таблица!$B$3:$B$380,$B4)</f>
        <v>3</v>
      </c>
      <c r="W4">
        <f>SUMIFS(Таблица!T$3:T$380,Таблица!$B$3:$B$380,$B4)</f>
        <v>325</v>
      </c>
      <c r="X4">
        <f>SUMIFS(Таблица!U$3:U$380,Таблица!$B$3:$B$380,$B4)</f>
        <v>17</v>
      </c>
      <c r="Y4">
        <f>SUMIFS(Таблица!V$3:V$380,Таблица!$B$3:$B$380,$B4)</f>
        <v>0</v>
      </c>
      <c r="Z4">
        <f>SUMIFS(Таблица!W$3:W$380,Таблица!$B$3:$B$380,$B4)</f>
        <v>0</v>
      </c>
      <c r="AA4">
        <f>SUMIFS(Таблица!X$3:X$380,Таблица!$B$3:$B$380,$B4)</f>
        <v>0</v>
      </c>
      <c r="AB4">
        <f>SUMIFS(Таблица!Y$3:Y$380,Таблица!$B$3:$B$380,$B4)</f>
        <v>0</v>
      </c>
      <c r="AD4">
        <f>SUMIFS(Таблица!AA$3:AA$380,Таблица!$B$3:$B$380,$B4)</f>
        <v>81</v>
      </c>
      <c r="AE4" s="52">
        <f t="shared" si="2"/>
        <v>4.0662650602409638E-2</v>
      </c>
      <c r="AF4">
        <f>SUMIFS(Таблица!AC$3:AC$380,Таблица!$B$3:$B$380,$B4)</f>
        <v>285</v>
      </c>
      <c r="AG4" s="52">
        <f t="shared" si="3"/>
        <v>0.14307228915662651</v>
      </c>
      <c r="AH4">
        <f>SUMIFS(Таблица!AE$3:AE$380,Таблица!$B$3:$B$380,$B4)</f>
        <v>77</v>
      </c>
      <c r="AI4" s="52">
        <f t="shared" si="4"/>
        <v>3.8654618473895584E-2</v>
      </c>
      <c r="AJ4">
        <f>SUMIFS(Таблица!AG$3:AG$380,Таблица!$B$3:$B$380,$B4)</f>
        <v>754</v>
      </c>
      <c r="AK4" s="52">
        <f t="shared" si="5"/>
        <v>0.37851405622489959</v>
      </c>
      <c r="AL4">
        <f>SUMIFS(Таблица!AI$3:AI$380,Таблица!$B$3:$B$380,$B4)</f>
        <v>740</v>
      </c>
      <c r="AM4" s="52">
        <f t="shared" si="6"/>
        <v>0.37148594377510041</v>
      </c>
    </row>
    <row r="5" spans="2:39">
      <c r="B5" t="s">
        <v>1781</v>
      </c>
      <c r="D5">
        <f>SUMIFS(Таблица!D$3:D$380,Таблица!$B$3:$B$380,$B5)</f>
        <v>2212</v>
      </c>
      <c r="E5">
        <f>SUM($D$2:$D5)</f>
        <v>80396</v>
      </c>
      <c r="F5">
        <f>SUMIFS(Таблица!E$3:E$380,Таблица!$B$3:$B$380,$B5)</f>
        <v>2212</v>
      </c>
      <c r="G5">
        <f>SUM($F$2:$F5)</f>
        <v>80283</v>
      </c>
      <c r="H5">
        <f t="shared" si="0"/>
        <v>1634</v>
      </c>
      <c r="I5">
        <f>SUM($H$2:$H5)</f>
        <v>70477</v>
      </c>
      <c r="J5" s="52">
        <f t="shared" si="1"/>
        <v>0.7386980108499096</v>
      </c>
      <c r="K5">
        <f>SUMIFS(Таблица!G$3:G$380,Таблица!$B$3:$B$380,$B5)</f>
        <v>2235</v>
      </c>
      <c r="L5">
        <f>SUMIFS(Таблица!H$3:H$380,Таблица!$B$3:$B$380,$B5)</f>
        <v>6500</v>
      </c>
      <c r="M5">
        <f>SUMIFS(Таблица!I$3:I$380,Таблица!$B$3:$B$380,$B5)</f>
        <v>0</v>
      </c>
      <c r="N5">
        <f>SUMIFS(Таблица!K$3:K$380,Таблица!$B$3:$B$380,$B5)</f>
        <v>2168</v>
      </c>
      <c r="O5">
        <f>SUMIFS(Таблица!L$3:L$380,Таблица!$B$3:$B$380,$B5)</f>
        <v>44</v>
      </c>
      <c r="P5">
        <f>SUMIFS(Таблица!M$3:M$380,Таблица!$B$3:$B$380,$B5)</f>
        <v>4288</v>
      </c>
      <c r="Q5">
        <f>SUMIFS(Таблица!N$3:N$380,Таблица!$B$3:$B$380,$B5)</f>
        <v>44</v>
      </c>
      <c r="R5">
        <f>SUMIFS(Таблица!O$3:O$380,Таблица!$B$3:$B$380,$B5)</f>
        <v>2168</v>
      </c>
      <c r="S5">
        <f>SUMIFS(Таблица!P$3:P$380,Таблица!$B$3:$B$380,$B5)</f>
        <v>23</v>
      </c>
      <c r="T5">
        <f>SUMIFS(Таблица!Q$3:Q$380,Таблица!$B$3:$B$380,$B5)</f>
        <v>2189</v>
      </c>
      <c r="U5">
        <f>SUMIFS(Таблица!R$3:R$380,Таблица!$B$3:$B$380,$B5)</f>
        <v>20</v>
      </c>
      <c r="V5">
        <f>SUMIFS(Таблица!S$3:S$380,Таблица!$B$3:$B$380,$B5)</f>
        <v>10</v>
      </c>
      <c r="W5">
        <f>SUMIFS(Таблица!T$3:T$380,Таблица!$B$3:$B$380,$B5)</f>
        <v>47</v>
      </c>
      <c r="X5">
        <f>SUMIFS(Таблица!U$3:U$380,Таблица!$B$3:$B$380,$B5)</f>
        <v>10</v>
      </c>
      <c r="Y5">
        <f>SUMIFS(Таблица!V$3:V$380,Таблица!$B$3:$B$380,$B5)</f>
        <v>0</v>
      </c>
      <c r="Z5">
        <f>SUMIFS(Таблица!W$3:W$380,Таблица!$B$3:$B$380,$B5)</f>
        <v>0</v>
      </c>
      <c r="AA5">
        <f>SUMIFS(Таблица!X$3:X$380,Таблица!$B$3:$B$380,$B5)</f>
        <v>0</v>
      </c>
      <c r="AB5">
        <f>SUMIFS(Таблица!Y$3:Y$380,Таблица!$B$3:$B$380,$B5)</f>
        <v>0</v>
      </c>
      <c r="AD5">
        <f>SUMIFS(Таблица!AA$3:AA$380,Таблица!$B$3:$B$380,$B5)</f>
        <v>54</v>
      </c>
      <c r="AE5" s="52">
        <f t="shared" si="2"/>
        <v>2.4412296564195298E-2</v>
      </c>
      <c r="AF5">
        <f>SUMIFS(Таблица!AC$3:AC$380,Таблица!$B$3:$B$380,$B5)</f>
        <v>244</v>
      </c>
      <c r="AG5" s="52">
        <f t="shared" si="3"/>
        <v>0.11030741410488246</v>
      </c>
      <c r="AH5">
        <f>SUMIFS(Таблица!AE$3:AE$380,Таблица!$B$3:$B$380,$B5)</f>
        <v>52</v>
      </c>
      <c r="AI5" s="52">
        <f t="shared" si="4"/>
        <v>2.3508137432188065E-2</v>
      </c>
      <c r="AJ5">
        <f>SUMIFS(Таблица!AG$3:AG$380,Таблица!$B$3:$B$380,$B5)</f>
        <v>205</v>
      </c>
      <c r="AK5" s="52">
        <f t="shared" si="5"/>
        <v>9.2676311030741407E-2</v>
      </c>
      <c r="AL5">
        <f>SUMIFS(Таблица!AI$3:AI$380,Таблица!$B$3:$B$380,$B5)</f>
        <v>1634</v>
      </c>
      <c r="AM5" s="52">
        <f t="shared" si="6"/>
        <v>0.7386980108499096</v>
      </c>
    </row>
    <row r="6" spans="2:39">
      <c r="B6" t="s">
        <v>1784</v>
      </c>
      <c r="D6">
        <f>SUMIFS(Таблица!D$3:D$380,Таблица!$B$3:$B$380,$B6)</f>
        <v>124</v>
      </c>
      <c r="E6">
        <f>SUM($D$2:$D6)</f>
        <v>80520</v>
      </c>
      <c r="F6">
        <f>SUMIFS(Таблица!E$3:E$380,Таблица!$B$3:$B$380,$B6)</f>
        <v>124</v>
      </c>
      <c r="G6">
        <f>SUM($F$2:$F6)</f>
        <v>80407</v>
      </c>
      <c r="H6">
        <f t="shared" si="0"/>
        <v>105</v>
      </c>
      <c r="I6">
        <f>SUM($H$2:$H6)</f>
        <v>70582</v>
      </c>
      <c r="J6" s="52">
        <f t="shared" si="1"/>
        <v>0.84677419354838712</v>
      </c>
      <c r="K6">
        <f>SUMIFS(Таблица!G$3:G$380,Таблица!$B$3:$B$380,$B6)</f>
        <v>336</v>
      </c>
      <c r="L6">
        <f>SUMIFS(Таблица!H$3:H$380,Таблица!$B$3:$B$380,$B6)</f>
        <v>400</v>
      </c>
      <c r="M6">
        <f>SUMIFS(Таблица!I$3:I$380,Таблица!$B$3:$B$380,$B6)</f>
        <v>6</v>
      </c>
      <c r="N6">
        <f>SUMIFS(Таблица!K$3:K$380,Таблица!$B$3:$B$380,$B6)</f>
        <v>118</v>
      </c>
      <c r="O6">
        <f>SUMIFS(Таблица!L$3:L$380,Таблица!$B$3:$B$380,$B6)</f>
        <v>0</v>
      </c>
      <c r="P6">
        <f>SUMIFS(Таблица!M$3:M$380,Таблица!$B$3:$B$380,$B6)</f>
        <v>276</v>
      </c>
      <c r="Q6">
        <f>SUMIFS(Таблица!N$3:N$380,Таблица!$B$3:$B$380,$B6)</f>
        <v>6</v>
      </c>
      <c r="R6">
        <f>SUMIFS(Таблица!O$3:O$380,Таблица!$B$3:$B$380,$B6)</f>
        <v>118</v>
      </c>
      <c r="S6">
        <f>SUMIFS(Таблица!P$3:P$380,Таблица!$B$3:$B$380,$B6)</f>
        <v>1</v>
      </c>
      <c r="T6">
        <f>SUMIFS(Таблица!Q$3:Q$380,Таблица!$B$3:$B$380,$B6)</f>
        <v>123</v>
      </c>
      <c r="U6">
        <f>SUMIFS(Таблица!R$3:R$380,Таблица!$B$3:$B$380,$B6)</f>
        <v>5</v>
      </c>
      <c r="V6">
        <f>SUMIFS(Таблица!S$3:S$380,Таблица!$B$3:$B$380,$B6)</f>
        <v>0</v>
      </c>
      <c r="W6">
        <f>SUMIFS(Таблица!T$3:T$380,Таблица!$B$3:$B$380,$B6)</f>
        <v>1</v>
      </c>
      <c r="X6">
        <f>SUMIFS(Таблица!U$3:U$380,Таблица!$B$3:$B$380,$B6)</f>
        <v>5</v>
      </c>
      <c r="Y6">
        <f>SUMIFS(Таблица!V$3:V$380,Таблица!$B$3:$B$380,$B6)</f>
        <v>0</v>
      </c>
      <c r="Z6">
        <f>SUMIFS(Таблица!W$3:W$380,Таблица!$B$3:$B$380,$B6)</f>
        <v>0</v>
      </c>
      <c r="AA6">
        <f>SUMIFS(Таблица!X$3:X$380,Таблица!$B$3:$B$380,$B6)</f>
        <v>0</v>
      </c>
      <c r="AB6">
        <f>SUMIFS(Таблица!Y$3:Y$380,Таблица!$B$3:$B$380,$B6)</f>
        <v>0</v>
      </c>
      <c r="AD6">
        <f>SUMIFS(Таблица!AA$3:AA$380,Таблица!$B$3:$B$380,$B6)</f>
        <v>2</v>
      </c>
      <c r="AE6" s="52">
        <f t="shared" si="2"/>
        <v>1.6129032258064516E-2</v>
      </c>
      <c r="AF6">
        <f>SUMIFS(Таблица!AC$3:AC$380,Таблица!$B$3:$B$380,$B6)</f>
        <v>4</v>
      </c>
      <c r="AG6" s="52">
        <f t="shared" si="3"/>
        <v>3.2258064516129031E-2</v>
      </c>
      <c r="AH6">
        <f>SUMIFS(Таблица!AE$3:AE$380,Таблица!$B$3:$B$380,$B6)</f>
        <v>1</v>
      </c>
      <c r="AI6" s="52">
        <f t="shared" si="4"/>
        <v>8.0645161290322578E-3</v>
      </c>
      <c r="AJ6">
        <f>SUMIFS(Таблица!AG$3:AG$380,Таблица!$B$3:$B$380,$B6)</f>
        <v>11</v>
      </c>
      <c r="AK6" s="52">
        <f t="shared" si="5"/>
        <v>8.8709677419354843E-2</v>
      </c>
      <c r="AL6">
        <f>SUMIFS(Таблица!AI$3:AI$380,Таблица!$B$3:$B$380,$B6)</f>
        <v>105</v>
      </c>
      <c r="AM6" s="52">
        <f t="shared" si="6"/>
        <v>0.84677419354838712</v>
      </c>
    </row>
    <row r="7" spans="2:39">
      <c r="B7" t="s">
        <v>1786</v>
      </c>
      <c r="D7">
        <f>SUMIFS(Таблица!D$3:D$380,Таблица!$B$3:$B$380,$B7)</f>
        <v>547</v>
      </c>
      <c r="E7">
        <f>SUM($D$2:$D7)</f>
        <v>81067</v>
      </c>
      <c r="F7">
        <f>SUMIFS(Таблица!E$3:E$380,Таблица!$B$3:$B$380,$B7)</f>
        <v>547</v>
      </c>
      <c r="G7">
        <f>SUM($F$2:$F7)</f>
        <v>80954</v>
      </c>
      <c r="H7">
        <f t="shared" si="0"/>
        <v>378</v>
      </c>
      <c r="I7">
        <f>SUM($H$2:$H7)</f>
        <v>70960</v>
      </c>
      <c r="J7" s="52">
        <f t="shared" si="1"/>
        <v>0.69104204753199272</v>
      </c>
      <c r="K7">
        <f>SUMIFS(Таблица!G$3:G$380,Таблица!$B$3:$B$380,$B7)</f>
        <v>547</v>
      </c>
      <c r="L7">
        <f>SUMIFS(Таблица!H$3:H$380,Таблица!$B$3:$B$380,$B7)</f>
        <v>1200</v>
      </c>
      <c r="M7">
        <f>SUMIFS(Таблица!I$3:I$380,Таблица!$B$3:$B$380,$B7)</f>
        <v>74</v>
      </c>
      <c r="N7">
        <f>SUMIFS(Таблица!K$3:K$380,Таблица!$B$3:$B$380,$B7)</f>
        <v>473</v>
      </c>
      <c r="O7">
        <f>SUMIFS(Таблица!L$3:L$380,Таблица!$B$3:$B$380,$B7)</f>
        <v>0</v>
      </c>
      <c r="P7">
        <f>SUMIFS(Таблица!M$3:M$380,Таблица!$B$3:$B$380,$B7)</f>
        <v>653</v>
      </c>
      <c r="Q7">
        <f>SUMIFS(Таблица!N$3:N$380,Таблица!$B$3:$B$380,$B7)</f>
        <v>74</v>
      </c>
      <c r="R7">
        <f>SUMIFS(Таблица!O$3:O$380,Таблица!$B$3:$B$380,$B7)</f>
        <v>473</v>
      </c>
      <c r="S7">
        <f>SUMIFS(Таблица!P$3:P$380,Таблица!$B$3:$B$380,$B7)</f>
        <v>4</v>
      </c>
      <c r="T7">
        <f>SUMIFS(Таблица!Q$3:Q$380,Таблица!$B$3:$B$380,$B7)</f>
        <v>543</v>
      </c>
      <c r="U7">
        <f>SUMIFS(Таблица!R$3:R$380,Таблица!$B$3:$B$380,$B7)</f>
        <v>10</v>
      </c>
      <c r="V7">
        <f>SUMIFS(Таблица!S$3:S$380,Таблица!$B$3:$B$380,$B7)</f>
        <v>0</v>
      </c>
      <c r="W7">
        <f>SUMIFS(Таблица!T$3:T$380,Таблица!$B$3:$B$380,$B7)</f>
        <v>2</v>
      </c>
      <c r="X7">
        <f>SUMIFS(Таблица!U$3:U$380,Таблица!$B$3:$B$380,$B7)</f>
        <v>10</v>
      </c>
      <c r="Y7">
        <f>SUMIFS(Таблица!V$3:V$380,Таблица!$B$3:$B$380,$B7)</f>
        <v>0</v>
      </c>
      <c r="Z7">
        <f>SUMIFS(Таблица!W$3:W$380,Таблица!$B$3:$B$380,$B7)</f>
        <v>0</v>
      </c>
      <c r="AA7">
        <f>SUMIFS(Таблица!X$3:X$380,Таблица!$B$3:$B$380,$B7)</f>
        <v>0</v>
      </c>
      <c r="AB7">
        <f>SUMIFS(Таблица!Y$3:Y$380,Таблица!$B$3:$B$380,$B7)</f>
        <v>0</v>
      </c>
      <c r="AD7">
        <f>SUMIFS(Таблица!AA$3:AA$380,Таблица!$B$3:$B$380,$B7)</f>
        <v>17</v>
      </c>
      <c r="AE7" s="52">
        <f t="shared" si="2"/>
        <v>3.1078610603290677E-2</v>
      </c>
      <c r="AF7">
        <f>SUMIFS(Таблица!AC$3:AC$380,Таблица!$B$3:$B$380,$B7)</f>
        <v>88</v>
      </c>
      <c r="AG7" s="52">
        <f t="shared" si="3"/>
        <v>0.16087751371115175</v>
      </c>
      <c r="AH7">
        <f>SUMIFS(Таблица!AE$3:AE$380,Таблица!$B$3:$B$380,$B7)</f>
        <v>18</v>
      </c>
      <c r="AI7" s="52">
        <f t="shared" si="4"/>
        <v>3.2906764168190127E-2</v>
      </c>
      <c r="AJ7">
        <f>SUMIFS(Таблица!AG$3:AG$380,Таблица!$B$3:$B$380,$B7)</f>
        <v>42</v>
      </c>
      <c r="AK7" s="52">
        <f t="shared" si="5"/>
        <v>7.6782449725776969E-2</v>
      </c>
      <c r="AL7">
        <f>SUMIFS(Таблица!AI$3:AI$380,Таблица!$B$3:$B$380,$B7)</f>
        <v>378</v>
      </c>
      <c r="AM7" s="52">
        <f t="shared" si="6"/>
        <v>0.69104204753199272</v>
      </c>
    </row>
    <row r="8" spans="2:39">
      <c r="B8" t="s">
        <v>1789</v>
      </c>
      <c r="D8">
        <f>SUMIFS(Таблица!D$3:D$380,Таблица!$B$3:$B$380,$B8)</f>
        <v>359</v>
      </c>
      <c r="E8">
        <f>SUM($D$2:$D8)</f>
        <v>81426</v>
      </c>
      <c r="F8">
        <f>SUMIFS(Таблица!E$3:E$380,Таблица!$B$3:$B$380,$B8)</f>
        <v>359</v>
      </c>
      <c r="G8">
        <f>SUM($F$2:$F8)</f>
        <v>81313</v>
      </c>
      <c r="H8">
        <f t="shared" si="0"/>
        <v>189</v>
      </c>
      <c r="I8">
        <f>SUM($H$2:$H8)</f>
        <v>71149</v>
      </c>
      <c r="J8" s="52">
        <f t="shared" si="1"/>
        <v>0.52646239554317553</v>
      </c>
      <c r="K8">
        <f>SUMIFS(Таблица!G$3:G$380,Таблица!$B$3:$B$380,$B8)</f>
        <v>614</v>
      </c>
      <c r="L8">
        <f>SUMIFS(Таблица!H$3:H$380,Таблица!$B$3:$B$380,$B8)</f>
        <v>600</v>
      </c>
      <c r="M8">
        <f>SUMIFS(Таблица!I$3:I$380,Таблица!$B$3:$B$380,$B8)</f>
        <v>131</v>
      </c>
      <c r="N8">
        <f>SUMIFS(Таблица!K$3:K$380,Таблица!$B$3:$B$380,$B8)</f>
        <v>228</v>
      </c>
      <c r="O8">
        <f>SUMIFS(Таблица!L$3:L$380,Таблица!$B$3:$B$380,$B8)</f>
        <v>0</v>
      </c>
      <c r="P8">
        <f>SUMIFS(Таблица!M$3:M$380,Таблица!$B$3:$B$380,$B8)</f>
        <v>241</v>
      </c>
      <c r="Q8">
        <f>SUMIFS(Таблица!N$3:N$380,Таблица!$B$3:$B$380,$B8)</f>
        <v>131</v>
      </c>
      <c r="R8">
        <f>SUMIFS(Таблица!O$3:O$380,Таблица!$B$3:$B$380,$B8)</f>
        <v>228</v>
      </c>
      <c r="S8">
        <f>SUMIFS(Таблица!P$3:P$380,Таблица!$B$3:$B$380,$B8)</f>
        <v>1</v>
      </c>
      <c r="T8">
        <f>SUMIFS(Таблица!Q$3:Q$380,Таблица!$B$3:$B$380,$B8)</f>
        <v>358</v>
      </c>
      <c r="U8">
        <f>SUMIFS(Таблица!R$3:R$380,Таблица!$B$3:$B$380,$B8)</f>
        <v>5</v>
      </c>
      <c r="V8">
        <f>SUMIFS(Таблица!S$3:S$380,Таблица!$B$3:$B$380,$B8)</f>
        <v>0</v>
      </c>
      <c r="W8">
        <f>SUMIFS(Таблица!T$3:T$380,Таблица!$B$3:$B$380,$B8)</f>
        <v>3</v>
      </c>
      <c r="X8">
        <f>SUMIFS(Таблица!U$3:U$380,Таблица!$B$3:$B$380,$B8)</f>
        <v>5</v>
      </c>
      <c r="Y8">
        <f>SUMIFS(Таблица!V$3:V$380,Таблица!$B$3:$B$380,$B8)</f>
        <v>0</v>
      </c>
      <c r="Z8">
        <f>SUMIFS(Таблица!W$3:W$380,Таблица!$B$3:$B$380,$B8)</f>
        <v>0</v>
      </c>
      <c r="AA8">
        <f>SUMIFS(Таблица!X$3:X$380,Таблица!$B$3:$B$380,$B8)</f>
        <v>0</v>
      </c>
      <c r="AB8">
        <f>SUMIFS(Таблица!Y$3:Y$380,Таблица!$B$3:$B$380,$B8)</f>
        <v>0</v>
      </c>
      <c r="AD8">
        <f>SUMIFS(Таблица!AA$3:AA$380,Таблица!$B$3:$B$380,$B8)</f>
        <v>18</v>
      </c>
      <c r="AE8" s="52">
        <f t="shared" si="2"/>
        <v>5.0139275766016712E-2</v>
      </c>
      <c r="AF8">
        <f>SUMIFS(Таблица!AC$3:AC$380,Таблица!$B$3:$B$380,$B8)</f>
        <v>74</v>
      </c>
      <c r="AG8" s="52">
        <f t="shared" si="3"/>
        <v>0.20612813370473537</v>
      </c>
      <c r="AH8">
        <f>SUMIFS(Таблица!AE$3:AE$380,Таблица!$B$3:$B$380,$B8)</f>
        <v>18</v>
      </c>
      <c r="AI8" s="52">
        <f t="shared" si="4"/>
        <v>5.0139275766016712E-2</v>
      </c>
      <c r="AJ8">
        <f>SUMIFS(Таблица!AG$3:AG$380,Таблица!$B$3:$B$380,$B8)</f>
        <v>59</v>
      </c>
      <c r="AK8" s="52">
        <f t="shared" si="5"/>
        <v>0.16434540389972144</v>
      </c>
      <c r="AL8">
        <f>SUMIFS(Таблица!AI$3:AI$380,Таблица!$B$3:$B$380,$B8)</f>
        <v>189</v>
      </c>
      <c r="AM8" s="52">
        <f t="shared" si="6"/>
        <v>0.52646239554317553</v>
      </c>
    </row>
    <row r="9" spans="2:39">
      <c r="B9" t="s">
        <v>1791</v>
      </c>
      <c r="D9">
        <f>SUMIFS(Таблица!D$3:D$380,Таблица!$B$3:$B$380,$B9)</f>
        <v>321</v>
      </c>
      <c r="E9">
        <f>SUM($D$2:$D9)</f>
        <v>81747</v>
      </c>
      <c r="F9">
        <f>SUMIFS(Таблица!E$3:E$380,Таблица!$B$3:$B$380,$B9)</f>
        <v>321</v>
      </c>
      <c r="G9">
        <f>SUM($F$2:$F9)</f>
        <v>81634</v>
      </c>
      <c r="H9">
        <f t="shared" si="0"/>
        <v>179</v>
      </c>
      <c r="I9">
        <f>SUM($H$2:$H9)</f>
        <v>71328</v>
      </c>
      <c r="J9" s="52">
        <f t="shared" si="1"/>
        <v>0.55763239875389403</v>
      </c>
      <c r="K9">
        <f>SUMIFS(Таблица!G$3:G$380,Таблица!$B$3:$B$380,$B9)</f>
        <v>321</v>
      </c>
      <c r="L9">
        <f>SUMIFS(Таблица!H$3:H$380,Таблица!$B$3:$B$380,$B9)</f>
        <v>500</v>
      </c>
      <c r="M9">
        <f>SUMIFS(Таблица!I$3:I$380,Таблица!$B$3:$B$380,$B9)</f>
        <v>0</v>
      </c>
      <c r="N9">
        <f>SUMIFS(Таблица!K$3:K$380,Таблица!$B$3:$B$380,$B9)</f>
        <v>321</v>
      </c>
      <c r="O9">
        <f>SUMIFS(Таблица!L$3:L$380,Таблица!$B$3:$B$380,$B9)</f>
        <v>0</v>
      </c>
      <c r="P9">
        <f>SUMIFS(Таблица!M$3:M$380,Таблица!$B$3:$B$380,$B9)</f>
        <v>179</v>
      </c>
      <c r="Q9">
        <f>SUMIFS(Таблица!N$3:N$380,Таблица!$B$3:$B$380,$B9)</f>
        <v>0</v>
      </c>
      <c r="R9">
        <f>SUMIFS(Таблица!O$3:O$380,Таблица!$B$3:$B$380,$B9)</f>
        <v>321</v>
      </c>
      <c r="S9">
        <f>SUMIFS(Таблица!P$3:P$380,Таблица!$B$3:$B$380,$B9)</f>
        <v>9</v>
      </c>
      <c r="T9">
        <f>SUMIFS(Таблица!Q$3:Q$380,Таблица!$B$3:$B$380,$B9)</f>
        <v>312</v>
      </c>
      <c r="U9">
        <f>SUMIFS(Таблица!R$3:R$380,Таблица!$B$3:$B$380,$B9)</f>
        <v>5</v>
      </c>
      <c r="V9">
        <f>SUMIFS(Таблица!S$3:S$380,Таблица!$B$3:$B$380,$B9)</f>
        <v>0</v>
      </c>
      <c r="W9">
        <f>SUMIFS(Таблица!T$3:T$380,Таблица!$B$3:$B$380,$B9)</f>
        <v>33</v>
      </c>
      <c r="X9">
        <f>SUMIFS(Таблица!U$3:U$380,Таблица!$B$3:$B$380,$B9)</f>
        <v>5</v>
      </c>
      <c r="Y9">
        <f>SUMIFS(Таблица!V$3:V$380,Таблица!$B$3:$B$380,$B9)</f>
        <v>0</v>
      </c>
      <c r="Z9">
        <f>SUMIFS(Таблица!W$3:W$380,Таблица!$B$3:$B$380,$B9)</f>
        <v>0</v>
      </c>
      <c r="AA9">
        <f>SUMIFS(Таблица!X$3:X$380,Таблица!$B$3:$B$380,$B9)</f>
        <v>0</v>
      </c>
      <c r="AB9">
        <f>SUMIFS(Таблица!Y$3:Y$380,Таблица!$B$3:$B$380,$B9)</f>
        <v>0</v>
      </c>
      <c r="AD9">
        <f>SUMIFS(Таблица!AA$3:AA$380,Таблица!$B$3:$B$380,$B9)</f>
        <v>14</v>
      </c>
      <c r="AE9" s="52">
        <f t="shared" si="2"/>
        <v>4.3613707165109032E-2</v>
      </c>
      <c r="AF9">
        <f>SUMIFS(Таблица!AC$3:AC$380,Таблица!$B$3:$B$380,$B9)</f>
        <v>41</v>
      </c>
      <c r="AG9" s="52">
        <f t="shared" si="3"/>
        <v>0.1277258566978193</v>
      </c>
      <c r="AH9">
        <f>SUMIFS(Таблица!AE$3:AE$380,Таблица!$B$3:$B$380,$B9)</f>
        <v>12</v>
      </c>
      <c r="AI9" s="52">
        <f t="shared" si="4"/>
        <v>3.7383177570093455E-2</v>
      </c>
      <c r="AJ9">
        <f>SUMIFS(Таблица!AG$3:AG$380,Таблица!$B$3:$B$380,$B9)</f>
        <v>66</v>
      </c>
      <c r="AK9" s="52">
        <f t="shared" si="5"/>
        <v>0.20560747663551401</v>
      </c>
      <c r="AL9">
        <f>SUMIFS(Таблица!AI$3:AI$380,Таблица!$B$3:$B$380,$B9)</f>
        <v>179</v>
      </c>
      <c r="AM9" s="52">
        <f t="shared" si="6"/>
        <v>0.55763239875389403</v>
      </c>
    </row>
    <row r="10" spans="2:39">
      <c r="B10" t="s">
        <v>1796</v>
      </c>
      <c r="D10">
        <f>SUMIFS(Таблица!D$3:D$380,Таблица!$B$3:$B$380,$B10)</f>
        <v>10410</v>
      </c>
      <c r="E10">
        <f>SUM($D$2:$D10)</f>
        <v>92157</v>
      </c>
      <c r="F10">
        <f>SUMIFS(Таблица!E$3:E$380,Таблица!$B$3:$B$380,$B10)</f>
        <v>10409</v>
      </c>
      <c r="G10">
        <f>SUM($F$2:$F10)</f>
        <v>92043</v>
      </c>
      <c r="H10">
        <f t="shared" si="0"/>
        <v>9212</v>
      </c>
      <c r="I10">
        <f>SUM($H$2:$H10)</f>
        <v>80540</v>
      </c>
      <c r="J10" s="52">
        <f t="shared" si="1"/>
        <v>0.8850033624747814</v>
      </c>
      <c r="K10">
        <f>SUMIFS(Таблица!G$3:G$380,Таблица!$B$3:$B$380,$B10)</f>
        <v>10539</v>
      </c>
      <c r="L10">
        <f>SUMIFS(Таблица!H$3:H$380,Таблица!$B$3:$B$380,$B10)</f>
        <v>19700</v>
      </c>
      <c r="M10">
        <f>SUMIFS(Таблица!I$3:I$380,Таблица!$B$3:$B$380,$B10)</f>
        <v>74</v>
      </c>
      <c r="N10">
        <f>SUMIFS(Таблица!K$3:K$380,Таблица!$B$3:$B$380,$B10)</f>
        <v>10291</v>
      </c>
      <c r="O10">
        <f>SUMIFS(Таблица!L$3:L$380,Таблица!$B$3:$B$380,$B10)</f>
        <v>45</v>
      </c>
      <c r="P10">
        <f>SUMIFS(Таблица!M$3:M$380,Таблица!$B$3:$B$380,$B10)</f>
        <v>9290</v>
      </c>
      <c r="Q10">
        <f>SUMIFS(Таблица!N$3:N$380,Таблица!$B$3:$B$380,$B10)</f>
        <v>119</v>
      </c>
      <c r="R10">
        <f>SUMIFS(Таблица!O$3:O$380,Таблица!$B$3:$B$380,$B10)</f>
        <v>10290</v>
      </c>
      <c r="S10">
        <f>SUMIFS(Таблица!P$3:P$380,Таблица!$B$3:$B$380,$B10)</f>
        <v>72</v>
      </c>
      <c r="T10">
        <f>SUMIFS(Таблица!Q$3:Q$380,Таблица!$B$3:$B$380,$B10)</f>
        <v>10337</v>
      </c>
      <c r="U10">
        <f>SUMIFS(Таблица!R$3:R$380,Таблица!$B$3:$B$380,$B10)</f>
        <v>200</v>
      </c>
      <c r="V10">
        <f>SUMIFS(Таблица!S$3:S$380,Таблица!$B$3:$B$380,$B10)</f>
        <v>17</v>
      </c>
      <c r="W10">
        <f>SUMIFS(Таблица!T$3:T$380,Таблица!$B$3:$B$380,$B10)</f>
        <v>53</v>
      </c>
      <c r="X10">
        <f>SUMIFS(Таблица!U$3:U$380,Таблица!$B$3:$B$380,$B10)</f>
        <v>183</v>
      </c>
      <c r="Y10">
        <f>SUMIFS(Таблица!V$3:V$380,Таблица!$B$3:$B$380,$B10)</f>
        <v>0</v>
      </c>
      <c r="Z10">
        <f>SUMIFS(Таблица!W$3:W$380,Таблица!$B$3:$B$380,$B10)</f>
        <v>0</v>
      </c>
      <c r="AA10">
        <f>SUMIFS(Таблица!X$3:X$380,Таблица!$B$3:$B$380,$B10)</f>
        <v>0</v>
      </c>
      <c r="AB10">
        <f>SUMIFS(Таблица!Y$3:Y$380,Таблица!$B$3:$B$380,$B10)</f>
        <v>0</v>
      </c>
      <c r="AD10">
        <f>SUMIFS(Таблица!AA$3:AA$380,Таблица!$B$3:$B$380,$B10)</f>
        <v>318</v>
      </c>
      <c r="AE10" s="52">
        <f t="shared" si="2"/>
        <v>3.0550485157075608E-2</v>
      </c>
      <c r="AF10">
        <f>SUMIFS(Таблица!AC$3:AC$380,Таблица!$B$3:$B$380,$B10)</f>
        <v>362</v>
      </c>
      <c r="AG10" s="52">
        <f t="shared" si="3"/>
        <v>3.4777596310884812E-2</v>
      </c>
      <c r="AH10">
        <f>SUMIFS(Таблица!AE$3:AE$380,Таблица!$B$3:$B$380,$B10)</f>
        <v>65</v>
      </c>
      <c r="AI10" s="52">
        <f t="shared" si="4"/>
        <v>6.2445960226726873E-3</v>
      </c>
      <c r="AJ10">
        <f>SUMIFS(Таблица!AG$3:AG$380,Таблица!$B$3:$B$380,$B10)</f>
        <v>380</v>
      </c>
      <c r="AK10" s="52">
        <f t="shared" si="5"/>
        <v>3.650686905562494E-2</v>
      </c>
      <c r="AL10">
        <f>SUMIFS(Таблица!AI$3:AI$380,Таблица!$B$3:$B$380,$B10)</f>
        <v>9212</v>
      </c>
      <c r="AM10" s="52">
        <f t="shared" si="6"/>
        <v>0.8850033624747814</v>
      </c>
    </row>
    <row r="11" spans="2:39">
      <c r="B11" t="s">
        <v>1793</v>
      </c>
      <c r="D11">
        <f>SUMIFS(Таблица!D$3:D$380,Таблица!$B$3:$B$380,$B11)</f>
        <v>271</v>
      </c>
      <c r="E11">
        <f>SUM($D$2:$D11)</f>
        <v>92428</v>
      </c>
      <c r="F11">
        <f>SUMIFS(Таблица!E$3:E$380,Таблица!$B$3:$B$380,$B11)</f>
        <v>271</v>
      </c>
      <c r="G11">
        <f>SUM($F$2:$F11)</f>
        <v>92314</v>
      </c>
      <c r="H11">
        <f t="shared" si="0"/>
        <v>186</v>
      </c>
      <c r="I11">
        <f>SUM($H$2:$H11)</f>
        <v>80726</v>
      </c>
      <c r="J11" s="52">
        <f t="shared" si="1"/>
        <v>0.68634686346863472</v>
      </c>
      <c r="K11">
        <f>SUMIFS(Таблица!G$3:G$380,Таблица!$B$3:$B$380,$B11)</f>
        <v>388</v>
      </c>
      <c r="L11">
        <f>SUMIFS(Таблица!H$3:H$380,Таблица!$B$3:$B$380,$B11)</f>
        <v>400</v>
      </c>
      <c r="M11">
        <f>SUMIFS(Таблица!I$3:I$380,Таблица!$B$3:$B$380,$B11)</f>
        <v>0</v>
      </c>
      <c r="N11">
        <f>SUMIFS(Таблица!K$3:K$380,Таблица!$B$3:$B$380,$B11)</f>
        <v>241</v>
      </c>
      <c r="O11">
        <f>SUMIFS(Таблица!L$3:L$380,Таблица!$B$3:$B$380,$B11)</f>
        <v>30</v>
      </c>
      <c r="P11">
        <f>SUMIFS(Таблица!M$3:M$380,Таблица!$B$3:$B$380,$B11)</f>
        <v>129</v>
      </c>
      <c r="Q11">
        <f>SUMIFS(Таблица!N$3:N$380,Таблица!$B$3:$B$380,$B11)</f>
        <v>30</v>
      </c>
      <c r="R11">
        <f>SUMIFS(Таблица!O$3:O$380,Таблица!$B$3:$B$380,$B11)</f>
        <v>241</v>
      </c>
      <c r="S11">
        <f>SUMIFS(Таблица!P$3:P$380,Таблица!$B$3:$B$380,$B11)</f>
        <v>4</v>
      </c>
      <c r="T11">
        <f>SUMIFS(Таблица!Q$3:Q$380,Таблица!$B$3:$B$380,$B11)</f>
        <v>267</v>
      </c>
      <c r="U11">
        <f>SUMIFS(Таблица!R$3:R$380,Таблица!$B$3:$B$380,$B11)</f>
        <v>10</v>
      </c>
      <c r="V11">
        <f>SUMIFS(Таблица!S$3:S$380,Таблица!$B$3:$B$380,$B11)</f>
        <v>0</v>
      </c>
      <c r="W11">
        <f>SUMIFS(Таблица!T$3:T$380,Таблица!$B$3:$B$380,$B11)</f>
        <v>3</v>
      </c>
      <c r="X11">
        <f>SUMIFS(Таблица!U$3:U$380,Таблица!$B$3:$B$380,$B11)</f>
        <v>10</v>
      </c>
      <c r="Y11">
        <f>SUMIFS(Таблица!V$3:V$380,Таблица!$B$3:$B$380,$B11)</f>
        <v>0</v>
      </c>
      <c r="Z11">
        <f>SUMIFS(Таблица!W$3:W$380,Таблица!$B$3:$B$380,$B11)</f>
        <v>0</v>
      </c>
      <c r="AA11">
        <f>SUMIFS(Таблица!X$3:X$380,Таблица!$B$3:$B$380,$B11)</f>
        <v>0</v>
      </c>
      <c r="AB11">
        <f>SUMIFS(Таблица!Y$3:Y$380,Таблица!$B$3:$B$380,$B11)</f>
        <v>0</v>
      </c>
      <c r="AD11">
        <f>SUMIFS(Таблица!AA$3:AA$380,Таблица!$B$3:$B$380,$B11)</f>
        <v>9</v>
      </c>
      <c r="AE11" s="52">
        <f t="shared" si="2"/>
        <v>3.3210332103321034E-2</v>
      </c>
      <c r="AF11">
        <f>SUMIFS(Таблица!AC$3:AC$380,Таблица!$B$3:$B$380,$B11)</f>
        <v>46</v>
      </c>
      <c r="AG11" s="52">
        <f t="shared" si="3"/>
        <v>0.16974169741697417</v>
      </c>
      <c r="AH11">
        <f>SUMIFS(Таблица!AE$3:AE$380,Таблица!$B$3:$B$380,$B11)</f>
        <v>10</v>
      </c>
      <c r="AI11" s="52">
        <f t="shared" si="4"/>
        <v>3.6900369003690037E-2</v>
      </c>
      <c r="AJ11">
        <f>SUMIFS(Таблица!AG$3:AG$380,Таблица!$B$3:$B$380,$B11)</f>
        <v>16</v>
      </c>
      <c r="AK11" s="52">
        <f t="shared" si="5"/>
        <v>5.9040590405904057E-2</v>
      </c>
      <c r="AL11">
        <f>SUMIFS(Таблица!AI$3:AI$380,Таблица!$B$3:$B$380,$B11)</f>
        <v>186</v>
      </c>
      <c r="AM11" s="52">
        <f t="shared" si="6"/>
        <v>0.68634686346863472</v>
      </c>
    </row>
    <row r="12" spans="2:39">
      <c r="B12" t="s">
        <v>1807</v>
      </c>
      <c r="D12">
        <f>SUMIFS(Таблица!D$3:D$380,Таблица!$B$3:$B$380,$B12)</f>
        <v>110</v>
      </c>
      <c r="E12">
        <f>SUM($D$2:$D12)</f>
        <v>92538</v>
      </c>
      <c r="F12">
        <f>SUMIFS(Таблица!E$3:E$380,Таблица!$B$3:$B$380,$B12)</f>
        <v>110</v>
      </c>
      <c r="G12">
        <f>SUM($F$2:$F12)</f>
        <v>92424</v>
      </c>
      <c r="H12">
        <f t="shared" si="0"/>
        <v>73</v>
      </c>
      <c r="I12">
        <f>SUM($H$2:$H12)</f>
        <v>80799</v>
      </c>
      <c r="J12" s="52">
        <f t="shared" si="1"/>
        <v>0.66363636363636369</v>
      </c>
      <c r="K12">
        <f>SUMIFS(Таблица!G$3:G$380,Таблица!$B$3:$B$380,$B12)</f>
        <v>125</v>
      </c>
      <c r="L12">
        <f>SUMIFS(Таблица!H$3:H$380,Таблица!$B$3:$B$380,$B12)</f>
        <v>170</v>
      </c>
      <c r="M12">
        <f>SUMIFS(Таблица!I$3:I$380,Таблица!$B$3:$B$380,$B12)</f>
        <v>0</v>
      </c>
      <c r="N12">
        <f>SUMIFS(Таблица!K$3:K$380,Таблица!$B$3:$B$380,$B12)</f>
        <v>110</v>
      </c>
      <c r="O12">
        <f>SUMIFS(Таблица!L$3:L$380,Таблица!$B$3:$B$380,$B12)</f>
        <v>0</v>
      </c>
      <c r="P12">
        <f>SUMIFS(Таблица!M$3:M$380,Таблица!$B$3:$B$380,$B12)</f>
        <v>60</v>
      </c>
      <c r="Q12">
        <f>SUMIFS(Таблица!N$3:N$380,Таблица!$B$3:$B$380,$B12)</f>
        <v>0</v>
      </c>
      <c r="R12">
        <f>SUMIFS(Таблица!O$3:O$380,Таблица!$B$3:$B$380,$B12)</f>
        <v>110</v>
      </c>
      <c r="S12">
        <f>SUMIFS(Таблица!P$3:P$380,Таблица!$B$3:$B$380,$B12)</f>
        <v>2</v>
      </c>
      <c r="T12">
        <f>SUMIFS(Таблица!Q$3:Q$380,Таблица!$B$3:$B$380,$B12)</f>
        <v>108</v>
      </c>
      <c r="U12">
        <f>SUMIFS(Таблица!R$3:R$380,Таблица!$B$3:$B$380,$B12)</f>
        <v>5</v>
      </c>
      <c r="V12">
        <f>SUMIFS(Таблица!S$3:S$380,Таблица!$B$3:$B$380,$B12)</f>
        <v>0</v>
      </c>
      <c r="W12">
        <f>SUMIFS(Таблица!T$3:T$380,Таблица!$B$3:$B$380,$B12)</f>
        <v>0</v>
      </c>
      <c r="X12">
        <f>SUMIFS(Таблица!U$3:U$380,Таблица!$B$3:$B$380,$B12)</f>
        <v>5</v>
      </c>
      <c r="Y12">
        <f>SUMIFS(Таблица!V$3:V$380,Таблица!$B$3:$B$380,$B12)</f>
        <v>0</v>
      </c>
      <c r="Z12">
        <f>SUMIFS(Таблица!W$3:W$380,Таблица!$B$3:$B$380,$B12)</f>
        <v>0</v>
      </c>
      <c r="AA12">
        <f>SUMIFS(Таблица!X$3:X$380,Таблица!$B$3:$B$380,$B12)</f>
        <v>0</v>
      </c>
      <c r="AB12">
        <f>SUMIFS(Таблица!Y$3:Y$380,Таблица!$B$3:$B$380,$B12)</f>
        <v>0</v>
      </c>
      <c r="AD12">
        <f>SUMIFS(Таблица!AA$3:AA$380,Таблица!$B$3:$B$380,$B12)</f>
        <v>2</v>
      </c>
      <c r="AE12" s="52">
        <f t="shared" si="2"/>
        <v>1.8181818181818181E-2</v>
      </c>
      <c r="AF12">
        <f>SUMIFS(Таблица!AC$3:AC$380,Таблица!$B$3:$B$380,$B12)</f>
        <v>22</v>
      </c>
      <c r="AG12" s="52">
        <f t="shared" si="3"/>
        <v>0.2</v>
      </c>
      <c r="AH12">
        <f>SUMIFS(Таблица!AE$3:AE$380,Таблица!$B$3:$B$380,$B12)</f>
        <v>4</v>
      </c>
      <c r="AI12" s="52">
        <f t="shared" si="4"/>
        <v>3.6363636363636362E-2</v>
      </c>
      <c r="AJ12">
        <f>SUMIFS(Таблица!AG$3:AG$380,Таблица!$B$3:$B$380,$B12)</f>
        <v>7</v>
      </c>
      <c r="AK12" s="52">
        <f t="shared" si="5"/>
        <v>6.363636363636363E-2</v>
      </c>
      <c r="AL12">
        <f>SUMIFS(Таблица!AI$3:AI$380,Таблица!$B$3:$B$380,$B12)</f>
        <v>73</v>
      </c>
      <c r="AM12" s="52">
        <f t="shared" si="6"/>
        <v>0.66363636363636369</v>
      </c>
    </row>
    <row r="13" spans="2:39">
      <c r="B13" t="s">
        <v>1810</v>
      </c>
      <c r="D13">
        <f>SUMIFS(Таблица!D$3:D$380,Таблица!$B$3:$B$380,$B13)</f>
        <v>141</v>
      </c>
      <c r="E13">
        <f>SUM($D$2:$D13)</f>
        <v>92679</v>
      </c>
      <c r="F13">
        <f>SUMIFS(Таблица!E$3:E$380,Таблица!$B$3:$B$380,$B13)</f>
        <v>140</v>
      </c>
      <c r="G13">
        <f>SUM($F$2:$F13)</f>
        <v>92564</v>
      </c>
      <c r="H13">
        <f t="shared" si="0"/>
        <v>76</v>
      </c>
      <c r="I13">
        <f>SUM($H$2:$H13)</f>
        <v>80875</v>
      </c>
      <c r="J13" s="52">
        <f t="shared" si="1"/>
        <v>0.54285714285714282</v>
      </c>
      <c r="K13">
        <f>SUMIFS(Таблица!G$3:G$380,Таблица!$B$3:$B$380,$B13)</f>
        <v>144</v>
      </c>
      <c r="L13">
        <f>SUMIFS(Таблица!H$3:H$380,Таблица!$B$3:$B$380,$B13)</f>
        <v>200</v>
      </c>
      <c r="M13">
        <f>SUMIFS(Таблица!I$3:I$380,Таблица!$B$3:$B$380,$B13)</f>
        <v>0</v>
      </c>
      <c r="N13">
        <f>SUMIFS(Таблица!K$3:K$380,Таблица!$B$3:$B$380,$B13)</f>
        <v>141</v>
      </c>
      <c r="O13">
        <f>SUMIFS(Таблица!L$3:L$380,Таблица!$B$3:$B$380,$B13)</f>
        <v>0</v>
      </c>
      <c r="P13">
        <f>SUMIFS(Таблица!M$3:M$380,Таблица!$B$3:$B$380,$B13)</f>
        <v>59</v>
      </c>
      <c r="Q13">
        <f>SUMIFS(Таблица!N$3:N$380,Таблица!$B$3:$B$380,$B13)</f>
        <v>0</v>
      </c>
      <c r="R13">
        <f>SUMIFS(Таблица!O$3:O$380,Таблица!$B$3:$B$380,$B13)</f>
        <v>140</v>
      </c>
      <c r="S13">
        <f>SUMIFS(Таблица!P$3:P$380,Таблица!$B$3:$B$380,$B13)</f>
        <v>2</v>
      </c>
      <c r="T13">
        <f>SUMIFS(Таблица!Q$3:Q$380,Таблица!$B$3:$B$380,$B13)</f>
        <v>138</v>
      </c>
      <c r="U13">
        <f>SUMIFS(Таблица!R$3:R$380,Таблица!$B$3:$B$380,$B13)</f>
        <v>5</v>
      </c>
      <c r="V13">
        <f>SUMIFS(Таблица!S$3:S$380,Таблица!$B$3:$B$380,$B13)</f>
        <v>3</v>
      </c>
      <c r="W13">
        <f>SUMIFS(Таблица!T$3:T$380,Таблица!$B$3:$B$380,$B13)</f>
        <v>6</v>
      </c>
      <c r="X13">
        <f>SUMIFS(Таблица!U$3:U$380,Таблица!$B$3:$B$380,$B13)</f>
        <v>2</v>
      </c>
      <c r="Y13">
        <f>SUMIFS(Таблица!V$3:V$380,Таблица!$B$3:$B$380,$B13)</f>
        <v>0</v>
      </c>
      <c r="Z13">
        <f>SUMIFS(Таблица!W$3:W$380,Таблица!$B$3:$B$380,$B13)</f>
        <v>0</v>
      </c>
      <c r="AA13">
        <f>SUMIFS(Таблица!X$3:X$380,Таблица!$B$3:$B$380,$B13)</f>
        <v>0</v>
      </c>
      <c r="AB13">
        <f>SUMIFS(Таблица!Y$3:Y$380,Таблица!$B$3:$B$380,$B13)</f>
        <v>0</v>
      </c>
      <c r="AD13">
        <f>SUMIFS(Таблица!AA$3:AA$380,Таблица!$B$3:$B$380,$B13)</f>
        <v>5</v>
      </c>
      <c r="AE13" s="52">
        <f t="shared" si="2"/>
        <v>3.5714285714285712E-2</v>
      </c>
      <c r="AF13">
        <f>SUMIFS(Таблица!AC$3:AC$380,Таблица!$B$3:$B$380,$B13)</f>
        <v>22</v>
      </c>
      <c r="AG13" s="52">
        <f t="shared" si="3"/>
        <v>0.15714285714285714</v>
      </c>
      <c r="AH13">
        <f>SUMIFS(Таблица!AE$3:AE$380,Таблица!$B$3:$B$380,$B13)</f>
        <v>3</v>
      </c>
      <c r="AI13" s="52">
        <f t="shared" si="4"/>
        <v>2.1428571428571429E-2</v>
      </c>
      <c r="AJ13">
        <f>SUMIFS(Таблица!AG$3:AG$380,Таблица!$B$3:$B$380,$B13)</f>
        <v>32</v>
      </c>
      <c r="AK13" s="52">
        <f t="shared" si="5"/>
        <v>0.22857142857142856</v>
      </c>
      <c r="AL13">
        <f>SUMIFS(Таблица!AI$3:AI$380,Таблица!$B$3:$B$380,$B13)</f>
        <v>76</v>
      </c>
      <c r="AM13" s="52">
        <f t="shared" si="6"/>
        <v>0.54285714285714282</v>
      </c>
    </row>
    <row r="14" spans="2:39">
      <c r="B14" t="s">
        <v>1817</v>
      </c>
      <c r="D14">
        <f>SUMIFS(Таблица!D$3:D$380,Таблица!$B$3:$B$380,$B14)</f>
        <v>13472</v>
      </c>
      <c r="E14">
        <f>SUM($D$2:$D14)</f>
        <v>106151</v>
      </c>
      <c r="F14">
        <f>SUMIFS(Таблица!E$3:E$380,Таблица!$B$3:$B$380,$B14)</f>
        <v>13463</v>
      </c>
      <c r="G14">
        <f>SUM($F$2:$F14)</f>
        <v>106027</v>
      </c>
      <c r="H14">
        <f t="shared" si="0"/>
        <v>8943</v>
      </c>
      <c r="I14">
        <f>SUM($H$2:$H14)</f>
        <v>89818</v>
      </c>
      <c r="J14" s="52">
        <f t="shared" si="1"/>
        <v>0.66426502265468323</v>
      </c>
      <c r="K14">
        <f>SUMIFS(Таблица!G$3:G$380,Таблица!$B$3:$B$380,$B14)</f>
        <v>13480</v>
      </c>
      <c r="L14">
        <f>SUMIFS(Таблица!H$3:H$380,Таблица!$B$3:$B$380,$B14)</f>
        <v>58000</v>
      </c>
      <c r="M14">
        <f>SUMIFS(Таблица!I$3:I$380,Таблица!$B$3:$B$380,$B14)</f>
        <v>0</v>
      </c>
      <c r="N14">
        <f>SUMIFS(Таблица!K$3:K$380,Таблица!$B$3:$B$380,$B14)</f>
        <v>12638</v>
      </c>
      <c r="O14">
        <f>SUMIFS(Таблица!L$3:L$380,Таблица!$B$3:$B$380,$B14)</f>
        <v>834</v>
      </c>
      <c r="P14">
        <f>SUMIFS(Таблица!M$3:M$380,Таблица!$B$3:$B$380,$B14)</f>
        <v>44528</v>
      </c>
      <c r="Q14">
        <f>SUMIFS(Таблица!N$3:N$380,Таблица!$B$3:$B$380,$B14)</f>
        <v>834</v>
      </c>
      <c r="R14">
        <f>SUMIFS(Таблица!O$3:O$380,Таблица!$B$3:$B$380,$B14)</f>
        <v>12629</v>
      </c>
      <c r="S14">
        <f>SUMIFS(Таблица!P$3:P$380,Таблица!$B$3:$B$380,$B14)</f>
        <v>98</v>
      </c>
      <c r="T14">
        <f>SUMIFS(Таблица!Q$3:Q$380,Таблица!$B$3:$B$380,$B14)</f>
        <v>13365</v>
      </c>
      <c r="U14">
        <f>SUMIFS(Таблица!R$3:R$380,Таблица!$B$3:$B$380,$B14)</f>
        <v>210</v>
      </c>
      <c r="V14">
        <f>SUMIFS(Таблица!S$3:S$380,Таблица!$B$3:$B$380,$B14)</f>
        <v>49</v>
      </c>
      <c r="W14">
        <f>SUMIFS(Таблица!T$3:T$380,Таблица!$B$3:$B$380,$B14)</f>
        <v>622</v>
      </c>
      <c r="X14">
        <f>SUMIFS(Таблица!U$3:U$380,Таблица!$B$3:$B$380,$B14)</f>
        <v>161</v>
      </c>
      <c r="Y14">
        <f>SUMIFS(Таблица!V$3:V$380,Таблица!$B$3:$B$380,$B14)</f>
        <v>0</v>
      </c>
      <c r="Z14">
        <f>SUMIFS(Таблица!W$3:W$380,Таблица!$B$3:$B$380,$B14)</f>
        <v>0</v>
      </c>
      <c r="AA14">
        <f>SUMIFS(Таблица!X$3:X$380,Таблица!$B$3:$B$380,$B14)</f>
        <v>0</v>
      </c>
      <c r="AB14">
        <f>SUMIFS(Таблица!Y$3:Y$380,Таблица!$B$3:$B$380,$B14)</f>
        <v>0</v>
      </c>
      <c r="AD14">
        <f>SUMIFS(Таблица!AA$3:AA$380,Таблица!$B$3:$B$380,$B14)</f>
        <v>464</v>
      </c>
      <c r="AE14" s="52">
        <f t="shared" si="2"/>
        <v>3.4464829532793582E-2</v>
      </c>
      <c r="AF14">
        <f>SUMIFS(Таблица!AC$3:AC$380,Таблица!$B$3:$B$380,$B14)</f>
        <v>1589</v>
      </c>
      <c r="AG14" s="52">
        <f t="shared" si="3"/>
        <v>0.11802718561984699</v>
      </c>
      <c r="AH14">
        <f>SUMIFS(Таблица!AE$3:AE$380,Таблица!$B$3:$B$380,$B14)</f>
        <v>328</v>
      </c>
      <c r="AI14" s="52">
        <f t="shared" si="4"/>
        <v>2.4363069152492017E-2</v>
      </c>
      <c r="AJ14">
        <f>SUMIFS(Таблица!AG$3:AG$380,Таблица!$B$3:$B$380,$B14)</f>
        <v>2041</v>
      </c>
      <c r="AK14" s="52">
        <f t="shared" si="5"/>
        <v>0.15160068335437868</v>
      </c>
      <c r="AL14">
        <f>SUMIFS(Таблица!AI$3:AI$380,Таблица!$B$3:$B$380,$B14)</f>
        <v>8943</v>
      </c>
      <c r="AM14" s="52">
        <f t="shared" si="6"/>
        <v>0.66426502265468323</v>
      </c>
    </row>
    <row r="15" spans="2:39">
      <c r="B15" t="s">
        <v>1812</v>
      </c>
      <c r="D15">
        <f>SUMIFS(Таблица!D$3:D$380,Таблица!$B$3:$B$380,$B15)</f>
        <v>1714</v>
      </c>
      <c r="E15">
        <f>SUM($D$2:$D15)</f>
        <v>107865</v>
      </c>
      <c r="F15">
        <f>SUMIFS(Таблица!E$3:E$380,Таблица!$B$3:$B$380,$B15)</f>
        <v>1714</v>
      </c>
      <c r="G15">
        <f>SUM($F$2:$F15)</f>
        <v>107741</v>
      </c>
      <c r="H15">
        <f t="shared" si="0"/>
        <v>817</v>
      </c>
      <c r="I15">
        <f>SUM($H$2:$H15)</f>
        <v>90635</v>
      </c>
      <c r="J15" s="52">
        <f t="shared" si="1"/>
        <v>0.4766627771295216</v>
      </c>
      <c r="K15">
        <f>SUMIFS(Таблица!G$3:G$380,Таблица!$B$3:$B$380,$B15)</f>
        <v>1749</v>
      </c>
      <c r="L15">
        <f>SUMIFS(Таблица!H$3:H$380,Таблица!$B$3:$B$380,$B15)</f>
        <v>5000</v>
      </c>
      <c r="M15">
        <f>SUMIFS(Таблица!I$3:I$380,Таблица!$B$3:$B$380,$B15)</f>
        <v>0</v>
      </c>
      <c r="N15">
        <f>SUMIFS(Таблица!K$3:K$380,Таблица!$B$3:$B$380,$B15)</f>
        <v>1703</v>
      </c>
      <c r="O15">
        <f>SUMIFS(Таблица!L$3:L$380,Таблица!$B$3:$B$380,$B15)</f>
        <v>11</v>
      </c>
      <c r="P15">
        <f>SUMIFS(Таблица!M$3:M$380,Таблица!$B$3:$B$380,$B15)</f>
        <v>3286</v>
      </c>
      <c r="Q15">
        <f>SUMIFS(Таблица!N$3:N$380,Таблица!$B$3:$B$380,$B15)</f>
        <v>11</v>
      </c>
      <c r="R15">
        <f>SUMIFS(Таблица!O$3:O$380,Таблица!$B$3:$B$380,$B15)</f>
        <v>1703</v>
      </c>
      <c r="S15">
        <f>SUMIFS(Таблица!P$3:P$380,Таблица!$B$3:$B$380,$B15)</f>
        <v>34</v>
      </c>
      <c r="T15">
        <f>SUMIFS(Таблица!Q$3:Q$380,Таблица!$B$3:$B$380,$B15)</f>
        <v>1680</v>
      </c>
      <c r="U15">
        <f>SUMIFS(Таблица!R$3:R$380,Таблица!$B$3:$B$380,$B15)</f>
        <v>20</v>
      </c>
      <c r="V15">
        <f>SUMIFS(Таблица!S$3:S$380,Таблица!$B$3:$B$380,$B15)</f>
        <v>0</v>
      </c>
      <c r="W15">
        <f>SUMIFS(Таблица!T$3:T$380,Таблица!$B$3:$B$380,$B15)</f>
        <v>74</v>
      </c>
      <c r="X15">
        <f>SUMIFS(Таблица!U$3:U$380,Таблица!$B$3:$B$380,$B15)</f>
        <v>20</v>
      </c>
      <c r="Y15">
        <f>SUMIFS(Таблица!V$3:V$380,Таблица!$B$3:$B$380,$B15)</f>
        <v>0</v>
      </c>
      <c r="Z15">
        <f>SUMIFS(Таблица!W$3:W$380,Таблица!$B$3:$B$380,$B15)</f>
        <v>0</v>
      </c>
      <c r="AA15">
        <f>SUMIFS(Таблица!X$3:X$380,Таблица!$B$3:$B$380,$B15)</f>
        <v>0</v>
      </c>
      <c r="AB15">
        <f>SUMIFS(Таблица!Y$3:Y$380,Таблица!$B$3:$B$380,$B15)</f>
        <v>0</v>
      </c>
      <c r="AD15">
        <f>SUMIFS(Таблица!AA$3:AA$380,Таблица!$B$3:$B$380,$B15)</f>
        <v>66</v>
      </c>
      <c r="AE15" s="52">
        <f t="shared" si="2"/>
        <v>3.8506417736289385E-2</v>
      </c>
      <c r="AF15">
        <f>SUMIFS(Таблица!AC$3:AC$380,Таблица!$B$3:$B$380,$B15)</f>
        <v>197</v>
      </c>
      <c r="AG15" s="52">
        <f t="shared" si="3"/>
        <v>0.11493582263710618</v>
      </c>
      <c r="AH15">
        <f>SUMIFS(Таблица!AE$3:AE$380,Таблица!$B$3:$B$380,$B15)</f>
        <v>74</v>
      </c>
      <c r="AI15" s="52">
        <f t="shared" si="4"/>
        <v>4.3173862310385065E-2</v>
      </c>
      <c r="AJ15">
        <f>SUMIFS(Таблица!AG$3:AG$380,Таблица!$B$3:$B$380,$B15)</f>
        <v>526</v>
      </c>
      <c r="AK15" s="52">
        <f t="shared" si="5"/>
        <v>0.30688448074679114</v>
      </c>
      <c r="AL15">
        <f>SUMIFS(Таблица!AI$3:AI$380,Таблица!$B$3:$B$380,$B15)</f>
        <v>817</v>
      </c>
      <c r="AM15" s="52">
        <f t="shared" si="6"/>
        <v>0.4766627771295216</v>
      </c>
    </row>
    <row r="16" spans="2:39">
      <c r="B16" t="s">
        <v>1815</v>
      </c>
      <c r="D16">
        <f>SUMIFS(Таблица!D$3:D$380,Таблица!$B$3:$B$380,$B16)</f>
        <v>69</v>
      </c>
      <c r="E16">
        <f>SUM($D$2:$D16)</f>
        <v>107934</v>
      </c>
      <c r="F16">
        <f>SUMIFS(Таблица!E$3:E$380,Таблица!$B$3:$B$380,$B16)</f>
        <v>69</v>
      </c>
      <c r="G16">
        <f>SUM($F$2:$F16)</f>
        <v>107810</v>
      </c>
      <c r="H16">
        <f t="shared" si="0"/>
        <v>43</v>
      </c>
      <c r="I16">
        <f>SUM($H$2:$H16)</f>
        <v>90678</v>
      </c>
      <c r="J16" s="52">
        <f t="shared" si="1"/>
        <v>0.62318840579710144</v>
      </c>
      <c r="K16">
        <f>SUMIFS(Таблица!G$3:G$380,Таблица!$B$3:$B$380,$B16)</f>
        <v>76</v>
      </c>
      <c r="L16">
        <f>SUMIFS(Таблица!H$3:H$380,Таблица!$B$3:$B$380,$B16)</f>
        <v>150</v>
      </c>
      <c r="M16">
        <f>SUMIFS(Таблица!I$3:I$380,Таблица!$B$3:$B$380,$B16)</f>
        <v>18</v>
      </c>
      <c r="N16">
        <f>SUMIFS(Таблица!K$3:K$380,Таблица!$B$3:$B$380,$B16)</f>
        <v>51</v>
      </c>
      <c r="O16">
        <f>SUMIFS(Таблица!L$3:L$380,Таблица!$B$3:$B$380,$B16)</f>
        <v>0</v>
      </c>
      <c r="P16">
        <f>SUMIFS(Таблица!M$3:M$380,Таблица!$B$3:$B$380,$B16)</f>
        <v>81</v>
      </c>
      <c r="Q16">
        <f>SUMIFS(Таблица!N$3:N$380,Таблица!$B$3:$B$380,$B16)</f>
        <v>18</v>
      </c>
      <c r="R16">
        <f>SUMIFS(Таблица!O$3:O$380,Таблица!$B$3:$B$380,$B16)</f>
        <v>51</v>
      </c>
      <c r="S16">
        <f>SUMIFS(Таблица!P$3:P$380,Таблица!$B$3:$B$380,$B16)</f>
        <v>0</v>
      </c>
      <c r="T16">
        <f>SUMIFS(Таблица!Q$3:Q$380,Таблица!$B$3:$B$380,$B16)</f>
        <v>69</v>
      </c>
      <c r="U16">
        <f>SUMIFS(Таблица!R$3:R$380,Таблица!$B$3:$B$380,$B16)</f>
        <v>5</v>
      </c>
      <c r="V16">
        <f>SUMIFS(Таблица!S$3:S$380,Таблица!$B$3:$B$380,$B16)</f>
        <v>0</v>
      </c>
      <c r="W16">
        <f>SUMIFS(Таблица!T$3:T$380,Таблица!$B$3:$B$380,$B16)</f>
        <v>1</v>
      </c>
      <c r="X16">
        <f>SUMIFS(Таблица!U$3:U$380,Таблица!$B$3:$B$380,$B16)</f>
        <v>5</v>
      </c>
      <c r="Y16">
        <f>SUMIFS(Таблица!V$3:V$380,Таблица!$B$3:$B$380,$B16)</f>
        <v>0</v>
      </c>
      <c r="Z16">
        <f>SUMIFS(Таблица!W$3:W$380,Таблица!$B$3:$B$380,$B16)</f>
        <v>0</v>
      </c>
      <c r="AA16">
        <f>SUMIFS(Таблица!X$3:X$380,Таблица!$B$3:$B$380,$B16)</f>
        <v>0</v>
      </c>
      <c r="AB16">
        <f>SUMIFS(Таблица!Y$3:Y$380,Таблица!$B$3:$B$380,$B16)</f>
        <v>0</v>
      </c>
      <c r="AD16">
        <f>SUMIFS(Таблица!AA$3:AA$380,Таблица!$B$3:$B$380,$B16)</f>
        <v>3</v>
      </c>
      <c r="AE16" s="52">
        <f t="shared" si="2"/>
        <v>4.3478260869565216E-2</v>
      </c>
      <c r="AF16">
        <f>SUMIFS(Таблица!AC$3:AC$380,Таблица!$B$3:$B$380,$B16)</f>
        <v>12</v>
      </c>
      <c r="AG16" s="52">
        <f t="shared" si="3"/>
        <v>0.17391304347826086</v>
      </c>
      <c r="AH16">
        <f>SUMIFS(Таблица!AE$3:AE$380,Таблица!$B$3:$B$380,$B16)</f>
        <v>3</v>
      </c>
      <c r="AI16" s="52">
        <f t="shared" si="4"/>
        <v>4.3478260869565216E-2</v>
      </c>
      <c r="AJ16">
        <f>SUMIFS(Таблица!AG$3:AG$380,Таблица!$B$3:$B$380,$B16)</f>
        <v>8</v>
      </c>
      <c r="AK16" s="52">
        <f t="shared" si="5"/>
        <v>0.11594202898550725</v>
      </c>
      <c r="AL16">
        <f>SUMIFS(Таблица!AI$3:AI$380,Таблица!$B$3:$B$380,$B16)</f>
        <v>43</v>
      </c>
      <c r="AM16" s="52">
        <f t="shared" si="6"/>
        <v>0.62318840579710144</v>
      </c>
    </row>
    <row r="17" spans="2:39">
      <c r="B17" t="s">
        <v>1826</v>
      </c>
      <c r="D17">
        <f>SUMIFS(Таблица!D$3:D$380,Таблица!$B$3:$B$380,$B17)</f>
        <v>4924</v>
      </c>
      <c r="E17">
        <f>SUM($D$2:$D17)</f>
        <v>112858</v>
      </c>
      <c r="F17">
        <f>SUMIFS(Таблица!E$3:E$380,Таблица!$B$3:$B$380,$B17)</f>
        <v>4924</v>
      </c>
      <c r="G17">
        <f>SUM($F$2:$F17)</f>
        <v>112734</v>
      </c>
      <c r="H17">
        <f t="shared" si="0"/>
        <v>3688</v>
      </c>
      <c r="I17">
        <f>SUM($H$2:$H17)</f>
        <v>94366</v>
      </c>
      <c r="J17" s="52">
        <f t="shared" si="1"/>
        <v>0.74898456539398861</v>
      </c>
      <c r="K17">
        <f>SUMIFS(Таблица!G$3:G$380,Таблица!$B$3:$B$380,$B17)</f>
        <v>5011</v>
      </c>
      <c r="L17">
        <f>SUMIFS(Таблица!H$3:H$380,Таблица!$B$3:$B$380,$B17)</f>
        <v>24500</v>
      </c>
      <c r="M17">
        <f>SUMIFS(Таблица!I$3:I$380,Таблица!$B$3:$B$380,$B17)</f>
        <v>2083</v>
      </c>
      <c r="N17">
        <f>SUMIFS(Таблица!K$3:K$380,Таблица!$B$3:$B$380,$B17)</f>
        <v>2725</v>
      </c>
      <c r="O17">
        <f>SUMIFS(Таблица!L$3:L$380,Таблица!$B$3:$B$380,$B17)</f>
        <v>116</v>
      </c>
      <c r="P17">
        <f>SUMIFS(Таблица!M$3:M$380,Таблица!$B$3:$B$380,$B17)</f>
        <v>19576</v>
      </c>
      <c r="Q17">
        <f>SUMIFS(Таблица!N$3:N$380,Таблица!$B$3:$B$380,$B17)</f>
        <v>2199</v>
      </c>
      <c r="R17">
        <f>SUMIFS(Таблица!O$3:O$380,Таблица!$B$3:$B$380,$B17)</f>
        <v>2725</v>
      </c>
      <c r="S17">
        <f>SUMIFS(Таблица!P$3:P$380,Таблица!$B$3:$B$380,$B17)</f>
        <v>29</v>
      </c>
      <c r="T17">
        <f>SUMIFS(Таблица!Q$3:Q$380,Таблица!$B$3:$B$380,$B17)</f>
        <v>4895</v>
      </c>
      <c r="U17">
        <f>SUMIFS(Таблица!R$3:R$380,Таблица!$B$3:$B$380,$B17)</f>
        <v>100</v>
      </c>
      <c r="V17">
        <f>SUMIFS(Таблица!S$3:S$380,Таблица!$B$3:$B$380,$B17)</f>
        <v>0</v>
      </c>
      <c r="W17">
        <f>SUMIFS(Таблица!T$3:T$380,Таблица!$B$3:$B$380,$B17)</f>
        <v>62</v>
      </c>
      <c r="X17">
        <f>SUMIFS(Таблица!U$3:U$380,Таблица!$B$3:$B$380,$B17)</f>
        <v>100</v>
      </c>
      <c r="Y17">
        <f>SUMIFS(Таблица!V$3:V$380,Таблица!$B$3:$B$380,$B17)</f>
        <v>0</v>
      </c>
      <c r="Z17">
        <f>SUMIFS(Таблица!W$3:W$380,Таблица!$B$3:$B$380,$B17)</f>
        <v>0</v>
      </c>
      <c r="AA17">
        <f>SUMIFS(Таблица!X$3:X$380,Таблица!$B$3:$B$380,$B17)</f>
        <v>0</v>
      </c>
      <c r="AB17">
        <f>SUMIFS(Таблица!Y$3:Y$380,Таблица!$B$3:$B$380,$B17)</f>
        <v>0</v>
      </c>
      <c r="AD17">
        <f>SUMIFS(Таблица!AA$3:AA$380,Таблица!$B$3:$B$380,$B17)</f>
        <v>99</v>
      </c>
      <c r="AE17" s="52">
        <f t="shared" si="2"/>
        <v>2.0105605199025184E-2</v>
      </c>
      <c r="AF17">
        <f>SUMIFS(Таблица!AC$3:AC$380,Таблица!$B$3:$B$380,$B17)</f>
        <v>307</v>
      </c>
      <c r="AG17" s="52">
        <f t="shared" si="3"/>
        <v>6.2347684809098296E-2</v>
      </c>
      <c r="AH17">
        <f>SUMIFS(Таблица!AE$3:AE$380,Таблица!$B$3:$B$380,$B17)</f>
        <v>103</v>
      </c>
      <c r="AI17" s="52">
        <f t="shared" si="4"/>
        <v>2.091795288383428E-2</v>
      </c>
      <c r="AJ17">
        <f>SUMIFS(Таблица!AG$3:AG$380,Таблица!$B$3:$B$380,$B17)</f>
        <v>698</v>
      </c>
      <c r="AK17" s="52">
        <f t="shared" si="5"/>
        <v>0.14175467099918765</v>
      </c>
      <c r="AL17">
        <f>SUMIFS(Таблица!AI$3:AI$380,Таблица!$B$3:$B$380,$B17)</f>
        <v>3688</v>
      </c>
      <c r="AM17" s="52">
        <f t="shared" si="6"/>
        <v>0.74898456539398861</v>
      </c>
    </row>
    <row r="18" spans="2:39">
      <c r="B18" t="s">
        <v>1830</v>
      </c>
      <c r="D18">
        <f>SUMIFS(Таблица!D$3:D$380,Таблица!$B$3:$B$380,$B18)</f>
        <v>138</v>
      </c>
      <c r="E18">
        <f>SUM($D$2:$D18)</f>
        <v>112996</v>
      </c>
      <c r="F18">
        <f>SUMIFS(Таблица!E$3:E$380,Таблица!$B$3:$B$380,$B18)</f>
        <v>138</v>
      </c>
      <c r="G18">
        <f>SUM($F$2:$F18)</f>
        <v>112872</v>
      </c>
      <c r="H18">
        <f t="shared" si="0"/>
        <v>80</v>
      </c>
      <c r="I18">
        <f>SUM($H$2:$H18)</f>
        <v>94446</v>
      </c>
      <c r="J18" s="52">
        <f t="shared" si="1"/>
        <v>0.57971014492753625</v>
      </c>
      <c r="K18">
        <f>SUMIFS(Таблица!G$3:G$380,Таблица!$B$3:$B$380,$B18)</f>
        <v>138</v>
      </c>
      <c r="L18">
        <f>SUMIFS(Таблица!H$3:H$380,Таблица!$B$3:$B$380,$B18)</f>
        <v>200</v>
      </c>
      <c r="M18">
        <f>SUMIFS(Таблица!I$3:I$380,Таблица!$B$3:$B$380,$B18)</f>
        <v>0</v>
      </c>
      <c r="N18">
        <f>SUMIFS(Таблица!K$3:K$380,Таблица!$B$3:$B$380,$B18)</f>
        <v>135</v>
      </c>
      <c r="O18">
        <f>SUMIFS(Таблица!L$3:L$380,Таблица!$B$3:$B$380,$B18)</f>
        <v>3</v>
      </c>
      <c r="P18">
        <f>SUMIFS(Таблица!M$3:M$380,Таблица!$B$3:$B$380,$B18)</f>
        <v>62</v>
      </c>
      <c r="Q18">
        <f>SUMIFS(Таблица!N$3:N$380,Таблица!$B$3:$B$380,$B18)</f>
        <v>3</v>
      </c>
      <c r="R18">
        <f>SUMIFS(Таблица!O$3:O$380,Таблица!$B$3:$B$380,$B18)</f>
        <v>135</v>
      </c>
      <c r="S18">
        <f>SUMIFS(Таблица!P$3:P$380,Таблица!$B$3:$B$380,$B18)</f>
        <v>5</v>
      </c>
      <c r="T18">
        <f>SUMIFS(Таблица!Q$3:Q$380,Таблица!$B$3:$B$380,$B18)</f>
        <v>133</v>
      </c>
      <c r="U18">
        <f>SUMIFS(Таблица!R$3:R$380,Таблица!$B$3:$B$380,$B18)</f>
        <v>5</v>
      </c>
      <c r="V18">
        <f>SUMIFS(Таблица!S$3:S$380,Таблица!$B$3:$B$380,$B18)</f>
        <v>0</v>
      </c>
      <c r="W18">
        <f>SUMIFS(Таблица!T$3:T$380,Таблица!$B$3:$B$380,$B18)</f>
        <v>2</v>
      </c>
      <c r="X18">
        <f>SUMIFS(Таблица!U$3:U$380,Таблица!$B$3:$B$380,$B18)</f>
        <v>5</v>
      </c>
      <c r="Y18">
        <f>SUMIFS(Таблица!V$3:V$380,Таблица!$B$3:$B$380,$B18)</f>
        <v>0</v>
      </c>
      <c r="Z18">
        <f>SUMIFS(Таблица!W$3:W$380,Таблица!$B$3:$B$380,$B18)</f>
        <v>0</v>
      </c>
      <c r="AA18">
        <f>SUMIFS(Таблица!X$3:X$380,Таблица!$B$3:$B$380,$B18)</f>
        <v>0</v>
      </c>
      <c r="AB18">
        <f>SUMIFS(Таблица!Y$3:Y$380,Таблица!$B$3:$B$380,$B18)</f>
        <v>0</v>
      </c>
      <c r="AD18">
        <f>SUMIFS(Таблица!AA$3:AA$380,Таблица!$B$3:$B$380,$B18)</f>
        <v>5</v>
      </c>
      <c r="AE18" s="52">
        <f t="shared" si="2"/>
        <v>3.6231884057971016E-2</v>
      </c>
      <c r="AF18">
        <f>SUMIFS(Таблица!AC$3:AC$380,Таблица!$B$3:$B$380,$B18)</f>
        <v>11</v>
      </c>
      <c r="AG18" s="52">
        <f t="shared" si="3"/>
        <v>7.9710144927536225E-2</v>
      </c>
      <c r="AH18">
        <f>SUMIFS(Таблица!AE$3:AE$380,Таблица!$B$3:$B$380,$B18)</f>
        <v>9</v>
      </c>
      <c r="AI18" s="52">
        <f t="shared" si="4"/>
        <v>6.5217391304347824E-2</v>
      </c>
      <c r="AJ18">
        <f>SUMIFS(Таблица!AG$3:AG$380,Таблица!$B$3:$B$380,$B18)</f>
        <v>28</v>
      </c>
      <c r="AK18" s="52">
        <f t="shared" si="5"/>
        <v>0.20289855072463769</v>
      </c>
      <c r="AL18">
        <f>SUMIFS(Таблица!AI$3:AI$380,Таблица!$B$3:$B$380,$B18)</f>
        <v>80</v>
      </c>
      <c r="AM18" s="52">
        <f t="shared" si="6"/>
        <v>0.57971014492753625</v>
      </c>
    </row>
    <row r="19" spans="2:39">
      <c r="B19" t="s">
        <v>1832</v>
      </c>
      <c r="D19">
        <f>SUMIFS(Таблица!D$3:D$380,Таблица!$B$3:$B$380,$B19)</f>
        <v>149</v>
      </c>
      <c r="E19">
        <f>SUM($D$2:$D19)</f>
        <v>113145</v>
      </c>
      <c r="F19">
        <f>SUMIFS(Таблица!E$3:E$380,Таблица!$B$3:$B$380,$B19)</f>
        <v>149</v>
      </c>
      <c r="G19">
        <f>SUM($F$2:$F19)</f>
        <v>113021</v>
      </c>
      <c r="H19">
        <f t="shared" si="0"/>
        <v>85</v>
      </c>
      <c r="I19">
        <f>SUM($H$2:$H19)</f>
        <v>94531</v>
      </c>
      <c r="J19" s="52">
        <f t="shared" si="1"/>
        <v>0.57046979865771807</v>
      </c>
      <c r="K19">
        <f>SUMIFS(Таблица!G$3:G$380,Таблица!$B$3:$B$380,$B19)</f>
        <v>150</v>
      </c>
      <c r="L19">
        <f>SUMIFS(Таблица!H$3:H$380,Таблица!$B$3:$B$380,$B19)</f>
        <v>400</v>
      </c>
      <c r="M19">
        <f>SUMIFS(Таблица!I$3:I$380,Таблица!$B$3:$B$380,$B19)</f>
        <v>0</v>
      </c>
      <c r="N19">
        <f>SUMIFS(Таблица!K$3:K$380,Таблица!$B$3:$B$380,$B19)</f>
        <v>75</v>
      </c>
      <c r="O19">
        <f>SUMIFS(Таблица!L$3:L$380,Таблица!$B$3:$B$380,$B19)</f>
        <v>74</v>
      </c>
      <c r="P19">
        <f>SUMIFS(Таблица!M$3:M$380,Таблица!$B$3:$B$380,$B19)</f>
        <v>251</v>
      </c>
      <c r="Q19">
        <f>SUMIFS(Таблица!N$3:N$380,Таблица!$B$3:$B$380,$B19)</f>
        <v>74</v>
      </c>
      <c r="R19">
        <f>SUMIFS(Таблица!O$3:O$380,Таблица!$B$3:$B$380,$B19)</f>
        <v>75</v>
      </c>
      <c r="S19">
        <f>SUMIFS(Таблица!P$3:P$380,Таблица!$B$3:$B$380,$B19)</f>
        <v>1</v>
      </c>
      <c r="T19">
        <f>SUMIFS(Таблица!Q$3:Q$380,Таблица!$B$3:$B$380,$B19)</f>
        <v>148</v>
      </c>
      <c r="U19">
        <f>SUMIFS(Таблица!R$3:R$380,Таблица!$B$3:$B$380,$B19)</f>
        <v>5</v>
      </c>
      <c r="V19">
        <f>SUMIFS(Таблица!S$3:S$380,Таблица!$B$3:$B$380,$B19)</f>
        <v>0</v>
      </c>
      <c r="W19">
        <f>SUMIFS(Таблица!T$3:T$380,Таблица!$B$3:$B$380,$B19)</f>
        <v>3</v>
      </c>
      <c r="X19">
        <f>SUMIFS(Таблица!U$3:U$380,Таблица!$B$3:$B$380,$B19)</f>
        <v>5</v>
      </c>
      <c r="Y19">
        <f>SUMIFS(Таблица!V$3:V$380,Таблица!$B$3:$B$380,$B19)</f>
        <v>0</v>
      </c>
      <c r="Z19">
        <f>SUMIFS(Таблица!W$3:W$380,Таблица!$B$3:$B$380,$B19)</f>
        <v>0</v>
      </c>
      <c r="AA19">
        <f>SUMIFS(Таблица!X$3:X$380,Таблица!$B$3:$B$380,$B19)</f>
        <v>0</v>
      </c>
      <c r="AB19">
        <f>SUMIFS(Таблица!Y$3:Y$380,Таблица!$B$3:$B$380,$B19)</f>
        <v>0</v>
      </c>
      <c r="AD19">
        <f>SUMIFS(Таблица!AA$3:AA$380,Таблица!$B$3:$B$380,$B19)</f>
        <v>9</v>
      </c>
      <c r="AE19" s="52">
        <f t="shared" si="2"/>
        <v>6.0402684563758392E-2</v>
      </c>
      <c r="AF19">
        <f>SUMIFS(Таблица!AC$3:AC$380,Таблица!$B$3:$B$380,$B19)</f>
        <v>24</v>
      </c>
      <c r="AG19" s="52">
        <f t="shared" si="3"/>
        <v>0.16107382550335569</v>
      </c>
      <c r="AH19">
        <f>SUMIFS(Таблица!AE$3:AE$380,Таблица!$B$3:$B$380,$B19)</f>
        <v>4</v>
      </c>
      <c r="AI19" s="52">
        <f t="shared" si="4"/>
        <v>2.6845637583892617E-2</v>
      </c>
      <c r="AJ19">
        <f>SUMIFS(Таблица!AG$3:AG$380,Таблица!$B$3:$B$380,$B19)</f>
        <v>26</v>
      </c>
      <c r="AK19" s="52">
        <f t="shared" si="5"/>
        <v>0.17449664429530201</v>
      </c>
      <c r="AL19">
        <f>SUMIFS(Таблица!AI$3:AI$380,Таблица!$B$3:$B$380,$B19)</f>
        <v>85</v>
      </c>
      <c r="AM19" s="52">
        <f t="shared" si="6"/>
        <v>0.57046979865771807</v>
      </c>
    </row>
    <row r="20" spans="2:39">
      <c r="B20" t="s">
        <v>1834</v>
      </c>
      <c r="D20">
        <f>SUMIFS(Таблица!D$3:D$380,Таблица!$B$3:$B$380,$B20)</f>
        <v>47</v>
      </c>
      <c r="E20">
        <f>SUM($D$2:$D20)</f>
        <v>113192</v>
      </c>
      <c r="F20">
        <f>SUMIFS(Таблица!E$3:E$380,Таблица!$B$3:$B$380,$B20)</f>
        <v>47</v>
      </c>
      <c r="G20">
        <f>SUM($F$2:$F20)</f>
        <v>113068</v>
      </c>
      <c r="H20">
        <f t="shared" si="0"/>
        <v>32</v>
      </c>
      <c r="I20">
        <f>SUM($H$2:$H20)</f>
        <v>94563</v>
      </c>
      <c r="J20" s="52">
        <f t="shared" si="1"/>
        <v>0.68085106382978722</v>
      </c>
      <c r="K20">
        <f>SUMIFS(Таблица!G$3:G$380,Таблица!$B$3:$B$380,$B20)</f>
        <v>47</v>
      </c>
      <c r="L20">
        <f>SUMIFS(Таблица!H$3:H$380,Таблица!$B$3:$B$380,$B20)</f>
        <v>70</v>
      </c>
      <c r="M20">
        <f>SUMIFS(Таблица!I$3:I$380,Таблица!$B$3:$B$380,$B20)</f>
        <v>0</v>
      </c>
      <c r="N20">
        <f>SUMIFS(Таблица!K$3:K$380,Таблица!$B$3:$B$380,$B20)</f>
        <v>36</v>
      </c>
      <c r="O20">
        <f>SUMIFS(Таблица!L$3:L$380,Таблица!$B$3:$B$380,$B20)</f>
        <v>11</v>
      </c>
      <c r="P20">
        <f>SUMIFS(Таблица!M$3:M$380,Таблица!$B$3:$B$380,$B20)</f>
        <v>23</v>
      </c>
      <c r="Q20">
        <f>SUMIFS(Таблица!N$3:N$380,Таблица!$B$3:$B$380,$B20)</f>
        <v>11</v>
      </c>
      <c r="R20">
        <f>SUMIFS(Таблица!O$3:O$380,Таблица!$B$3:$B$380,$B20)</f>
        <v>36</v>
      </c>
      <c r="S20">
        <f>SUMIFS(Таблица!P$3:P$380,Таблица!$B$3:$B$380,$B20)</f>
        <v>0</v>
      </c>
      <c r="T20">
        <f>SUMIFS(Таблица!Q$3:Q$380,Таблица!$B$3:$B$380,$B20)</f>
        <v>47</v>
      </c>
      <c r="U20">
        <f>SUMIFS(Таблица!R$3:R$380,Таблица!$B$3:$B$380,$B20)</f>
        <v>5</v>
      </c>
      <c r="V20">
        <f>SUMIFS(Таблица!S$3:S$380,Таблица!$B$3:$B$380,$B20)</f>
        <v>0</v>
      </c>
      <c r="W20">
        <f>SUMIFS(Таблица!T$3:T$380,Таблица!$B$3:$B$380,$B20)</f>
        <v>0</v>
      </c>
      <c r="X20">
        <f>SUMIFS(Таблица!U$3:U$380,Таблица!$B$3:$B$380,$B20)</f>
        <v>5</v>
      </c>
      <c r="Y20">
        <f>SUMIFS(Таблица!V$3:V$380,Таблица!$B$3:$B$380,$B20)</f>
        <v>0</v>
      </c>
      <c r="Z20">
        <f>SUMIFS(Таблица!W$3:W$380,Таблица!$B$3:$B$380,$B20)</f>
        <v>0</v>
      </c>
      <c r="AA20">
        <f>SUMIFS(Таблица!X$3:X$380,Таблица!$B$3:$B$380,$B20)</f>
        <v>0</v>
      </c>
      <c r="AB20">
        <f>SUMIFS(Таблица!Y$3:Y$380,Таблица!$B$3:$B$380,$B20)</f>
        <v>0</v>
      </c>
      <c r="AD20">
        <f>SUMIFS(Таблица!AA$3:AA$380,Таблица!$B$3:$B$380,$B20)</f>
        <v>1</v>
      </c>
      <c r="AE20" s="52">
        <f t="shared" si="2"/>
        <v>2.1276595744680851E-2</v>
      </c>
      <c r="AF20">
        <f>SUMIFS(Таблица!AC$3:AC$380,Таблица!$B$3:$B$380,$B20)</f>
        <v>4</v>
      </c>
      <c r="AG20" s="52">
        <f t="shared" si="3"/>
        <v>8.5106382978723402E-2</v>
      </c>
      <c r="AH20">
        <f>SUMIFS(Таблица!AE$3:AE$380,Таблица!$B$3:$B$380,$B20)</f>
        <v>4</v>
      </c>
      <c r="AI20" s="52">
        <f t="shared" si="4"/>
        <v>8.5106382978723402E-2</v>
      </c>
      <c r="AJ20">
        <f>SUMIFS(Таблица!AG$3:AG$380,Таблица!$B$3:$B$380,$B20)</f>
        <v>6</v>
      </c>
      <c r="AK20" s="52">
        <f t="shared" si="5"/>
        <v>0.1276595744680851</v>
      </c>
      <c r="AL20">
        <f>SUMIFS(Таблица!AI$3:AI$380,Таблица!$B$3:$B$380,$B20)</f>
        <v>32</v>
      </c>
      <c r="AM20" s="52">
        <f t="shared" si="6"/>
        <v>0.68085106382978722</v>
      </c>
    </row>
    <row r="21" spans="2:39">
      <c r="B21" t="s">
        <v>1836</v>
      </c>
      <c r="D21">
        <f>SUMIFS(Таблица!D$3:D$380,Таблица!$B$3:$B$380,$B21)</f>
        <v>384</v>
      </c>
      <c r="E21">
        <f>SUM($D$2:$D21)</f>
        <v>113576</v>
      </c>
      <c r="F21">
        <f>SUMIFS(Таблица!E$3:E$380,Таблица!$B$3:$B$380,$B21)</f>
        <v>384</v>
      </c>
      <c r="G21">
        <f>SUM($F$2:$F21)</f>
        <v>113452</v>
      </c>
      <c r="H21">
        <f t="shared" si="0"/>
        <v>173</v>
      </c>
      <c r="I21">
        <f>SUM($H$2:$H21)</f>
        <v>94736</v>
      </c>
      <c r="J21" s="52">
        <f t="shared" si="1"/>
        <v>0.45052083333333331</v>
      </c>
      <c r="K21">
        <f>SUMIFS(Таблица!G$3:G$380,Таблица!$B$3:$B$380,$B21)</f>
        <v>1404</v>
      </c>
      <c r="L21">
        <f>SUMIFS(Таблица!H$3:H$380,Таблица!$B$3:$B$380,$B21)</f>
        <v>1049</v>
      </c>
      <c r="M21">
        <f>SUMIFS(Таблица!I$3:I$380,Таблица!$B$3:$B$380,$B21)</f>
        <v>0</v>
      </c>
      <c r="N21">
        <f>SUMIFS(Таблица!K$3:K$380,Таблица!$B$3:$B$380,$B21)</f>
        <v>380</v>
      </c>
      <c r="O21">
        <f>SUMIFS(Таблица!L$3:L$380,Таблица!$B$3:$B$380,$B21)</f>
        <v>4</v>
      </c>
      <c r="P21">
        <f>SUMIFS(Таблица!M$3:M$380,Таблица!$B$3:$B$380,$B21)</f>
        <v>665</v>
      </c>
      <c r="Q21">
        <f>SUMIFS(Таблица!N$3:N$380,Таблица!$B$3:$B$380,$B21)</f>
        <v>4</v>
      </c>
      <c r="R21">
        <f>SUMIFS(Таблица!O$3:O$380,Таблица!$B$3:$B$380,$B21)</f>
        <v>380</v>
      </c>
      <c r="S21">
        <f>SUMIFS(Таблица!P$3:P$380,Таблица!$B$3:$B$380,$B21)</f>
        <v>8</v>
      </c>
      <c r="T21">
        <f>SUMIFS(Таблица!Q$3:Q$380,Таблица!$B$3:$B$380,$B21)</f>
        <v>376</v>
      </c>
      <c r="U21">
        <f>SUMIFS(Таблица!R$3:R$380,Таблица!$B$3:$B$380,$B21)</f>
        <v>15</v>
      </c>
      <c r="V21">
        <f>SUMIFS(Таблица!S$3:S$380,Таблица!$B$3:$B$380,$B21)</f>
        <v>0</v>
      </c>
      <c r="W21">
        <f>SUMIFS(Таблица!T$3:T$380,Таблица!$B$3:$B$380,$B21)</f>
        <v>10</v>
      </c>
      <c r="X21">
        <f>SUMIFS(Таблица!U$3:U$380,Таблица!$B$3:$B$380,$B21)</f>
        <v>15</v>
      </c>
      <c r="Y21">
        <f>SUMIFS(Таблица!V$3:V$380,Таблица!$B$3:$B$380,$B21)</f>
        <v>0</v>
      </c>
      <c r="Z21">
        <f>SUMIFS(Таблица!W$3:W$380,Таблица!$B$3:$B$380,$B21)</f>
        <v>0</v>
      </c>
      <c r="AA21">
        <f>SUMIFS(Таблица!X$3:X$380,Таблица!$B$3:$B$380,$B21)</f>
        <v>0</v>
      </c>
      <c r="AB21">
        <f>SUMIFS(Таблица!Y$3:Y$380,Таблица!$B$3:$B$380,$B21)</f>
        <v>0</v>
      </c>
      <c r="AD21">
        <f>SUMIFS(Таблица!AA$3:AA$380,Таблица!$B$3:$B$380,$B21)</f>
        <v>16</v>
      </c>
      <c r="AE21" s="52">
        <f t="shared" si="2"/>
        <v>4.1666666666666664E-2</v>
      </c>
      <c r="AF21">
        <f>SUMIFS(Таблица!AC$3:AC$380,Таблица!$B$3:$B$380,$B21)</f>
        <v>67</v>
      </c>
      <c r="AG21" s="52">
        <f t="shared" si="3"/>
        <v>0.17447916666666666</v>
      </c>
      <c r="AH21">
        <f>SUMIFS(Таблица!AE$3:AE$380,Таблица!$B$3:$B$380,$B21)</f>
        <v>11</v>
      </c>
      <c r="AI21" s="52">
        <f t="shared" si="4"/>
        <v>2.8645833333333332E-2</v>
      </c>
      <c r="AJ21">
        <f>SUMIFS(Таблица!AG$3:AG$380,Таблица!$B$3:$B$380,$B21)</f>
        <v>109</v>
      </c>
      <c r="AK21" s="52">
        <f t="shared" si="5"/>
        <v>0.28385416666666669</v>
      </c>
      <c r="AL21">
        <f>SUMIFS(Таблица!AI$3:AI$380,Таблица!$B$3:$B$380,$B21)</f>
        <v>173</v>
      </c>
      <c r="AM21" s="52">
        <f t="shared" si="6"/>
        <v>0.45052083333333331</v>
      </c>
    </row>
    <row r="22" spans="2:39">
      <c r="B22" t="s">
        <v>1840</v>
      </c>
      <c r="D22">
        <f>SUMIFS(Таблица!D$3:D$380,Таблица!$B$3:$B$380,$B22)</f>
        <v>21</v>
      </c>
      <c r="E22">
        <f>SUM($D$2:$D22)</f>
        <v>113597</v>
      </c>
      <c r="F22">
        <f>SUMIFS(Таблица!E$3:E$380,Таблица!$B$3:$B$380,$B22)</f>
        <v>21</v>
      </c>
      <c r="G22">
        <f>SUM($F$2:$F22)</f>
        <v>113473</v>
      </c>
      <c r="H22">
        <f t="shared" si="0"/>
        <v>10</v>
      </c>
      <c r="I22">
        <f>SUM($H$2:$H22)</f>
        <v>94746</v>
      </c>
      <c r="J22" s="52">
        <f t="shared" si="1"/>
        <v>0.47619047619047616</v>
      </c>
      <c r="K22">
        <f>SUMIFS(Таблица!G$3:G$380,Таблица!$B$3:$B$380,$B22)</f>
        <v>21</v>
      </c>
      <c r="L22">
        <f>SUMIFS(Таблица!H$3:H$380,Таблица!$B$3:$B$380,$B22)</f>
        <v>50</v>
      </c>
      <c r="M22">
        <f>SUMIFS(Таблица!I$3:I$380,Таблица!$B$3:$B$380,$B22)</f>
        <v>0</v>
      </c>
      <c r="N22">
        <f>SUMIFS(Таблица!K$3:K$380,Таблица!$B$3:$B$380,$B22)</f>
        <v>21</v>
      </c>
      <c r="O22">
        <f>SUMIFS(Таблица!L$3:L$380,Таблица!$B$3:$B$380,$B22)</f>
        <v>0</v>
      </c>
      <c r="P22">
        <f>SUMIFS(Таблица!M$3:M$380,Таблица!$B$3:$B$380,$B22)</f>
        <v>29</v>
      </c>
      <c r="Q22">
        <f>SUMIFS(Таблица!N$3:N$380,Таблица!$B$3:$B$380,$B22)</f>
        <v>0</v>
      </c>
      <c r="R22">
        <f>SUMIFS(Таблица!O$3:O$380,Таблица!$B$3:$B$380,$B22)</f>
        <v>21</v>
      </c>
      <c r="S22">
        <f>SUMIFS(Таблица!P$3:P$380,Таблица!$B$3:$B$380,$B22)</f>
        <v>1</v>
      </c>
      <c r="T22">
        <f>SUMIFS(Таблица!Q$3:Q$380,Таблица!$B$3:$B$380,$B22)</f>
        <v>20</v>
      </c>
      <c r="U22">
        <f>SUMIFS(Таблица!R$3:R$380,Таблица!$B$3:$B$380,$B22)</f>
        <v>3</v>
      </c>
      <c r="V22">
        <f>SUMIFS(Таблица!S$3:S$380,Таблица!$B$3:$B$380,$B22)</f>
        <v>0</v>
      </c>
      <c r="W22">
        <f>SUMIFS(Таблица!T$3:T$380,Таблица!$B$3:$B$380,$B22)</f>
        <v>0</v>
      </c>
      <c r="X22">
        <f>SUMIFS(Таблица!U$3:U$380,Таблица!$B$3:$B$380,$B22)</f>
        <v>3</v>
      </c>
      <c r="Y22">
        <f>SUMIFS(Таблица!V$3:V$380,Таблица!$B$3:$B$380,$B22)</f>
        <v>0</v>
      </c>
      <c r="Z22">
        <f>SUMIFS(Таблица!W$3:W$380,Таблица!$B$3:$B$380,$B22)</f>
        <v>0</v>
      </c>
      <c r="AA22">
        <f>SUMIFS(Таблица!X$3:X$380,Таблица!$B$3:$B$380,$B22)</f>
        <v>0</v>
      </c>
      <c r="AB22">
        <f>SUMIFS(Таблица!Y$3:Y$380,Таблица!$B$3:$B$380,$B22)</f>
        <v>0</v>
      </c>
      <c r="AD22">
        <f>SUMIFS(Таблица!AA$3:AA$380,Таблица!$B$3:$B$380,$B22)</f>
        <v>0</v>
      </c>
      <c r="AE22" s="52">
        <f t="shared" si="2"/>
        <v>0</v>
      </c>
      <c r="AF22">
        <f>SUMIFS(Таблица!AC$3:AC$380,Таблица!$B$3:$B$380,$B22)</f>
        <v>4</v>
      </c>
      <c r="AG22" s="52">
        <f t="shared" si="3"/>
        <v>0.19047619047619047</v>
      </c>
      <c r="AH22">
        <f>SUMIFS(Таблица!AE$3:AE$380,Таблица!$B$3:$B$380,$B22)</f>
        <v>0</v>
      </c>
      <c r="AI22" s="52">
        <f t="shared" si="4"/>
        <v>0</v>
      </c>
      <c r="AJ22">
        <f>SUMIFS(Таблица!AG$3:AG$380,Таблица!$B$3:$B$380,$B22)</f>
        <v>6</v>
      </c>
      <c r="AK22" s="52">
        <f t="shared" si="5"/>
        <v>0.2857142857142857</v>
      </c>
      <c r="AL22">
        <f>SUMIFS(Таблица!AI$3:AI$380,Таблица!$B$3:$B$380,$B22)</f>
        <v>10</v>
      </c>
      <c r="AM22" s="52">
        <f t="shared" si="6"/>
        <v>0.47619047619047616</v>
      </c>
    </row>
    <row r="23" spans="2:39">
      <c r="B23" t="s">
        <v>1842</v>
      </c>
      <c r="D23">
        <f>SUMIFS(Таблица!D$3:D$380,Таблица!$B$3:$B$380,$B23)</f>
        <v>29</v>
      </c>
      <c r="E23">
        <f>SUM($D$2:$D23)</f>
        <v>113626</v>
      </c>
      <c r="F23">
        <f>SUMIFS(Таблица!E$3:E$380,Таблица!$B$3:$B$380,$B23)</f>
        <v>29</v>
      </c>
      <c r="G23">
        <f>SUM($F$2:$F23)</f>
        <v>113502</v>
      </c>
      <c r="H23">
        <f t="shared" si="0"/>
        <v>18</v>
      </c>
      <c r="I23">
        <f>SUM($H$2:$H23)</f>
        <v>94764</v>
      </c>
      <c r="J23" s="52">
        <f t="shared" si="1"/>
        <v>0.62068965517241381</v>
      </c>
      <c r="K23">
        <f>SUMIFS(Таблица!G$3:G$380,Таблица!$B$3:$B$380,$B23)</f>
        <v>32</v>
      </c>
      <c r="L23">
        <f>SUMIFS(Таблица!H$3:H$380,Таблица!$B$3:$B$380,$B23)</f>
        <v>50</v>
      </c>
      <c r="M23">
        <f>SUMIFS(Таблица!I$3:I$380,Таблица!$B$3:$B$380,$B23)</f>
        <v>0</v>
      </c>
      <c r="N23">
        <f>SUMIFS(Таблица!K$3:K$380,Таблица!$B$3:$B$380,$B23)</f>
        <v>29</v>
      </c>
      <c r="O23">
        <f>SUMIFS(Таблица!L$3:L$380,Таблица!$B$3:$B$380,$B23)</f>
        <v>0</v>
      </c>
      <c r="P23">
        <f>SUMIFS(Таблица!M$3:M$380,Таблица!$B$3:$B$380,$B23)</f>
        <v>21</v>
      </c>
      <c r="Q23">
        <f>SUMIFS(Таблица!N$3:N$380,Таблица!$B$3:$B$380,$B23)</f>
        <v>0</v>
      </c>
      <c r="R23">
        <f>SUMIFS(Таблица!O$3:O$380,Таблица!$B$3:$B$380,$B23)</f>
        <v>29</v>
      </c>
      <c r="S23">
        <f>SUMIFS(Таблица!P$3:P$380,Таблица!$B$3:$B$380,$B23)</f>
        <v>0</v>
      </c>
      <c r="T23">
        <f>SUMIFS(Таблица!Q$3:Q$380,Таблица!$B$3:$B$380,$B23)</f>
        <v>29</v>
      </c>
      <c r="U23">
        <f>SUMIFS(Таблица!R$3:R$380,Таблица!$B$3:$B$380,$B23)</f>
        <v>3</v>
      </c>
      <c r="V23">
        <f>SUMIFS(Таблица!S$3:S$380,Таблица!$B$3:$B$380,$B23)</f>
        <v>0</v>
      </c>
      <c r="W23">
        <f>SUMIFS(Таблица!T$3:T$380,Таблица!$B$3:$B$380,$B23)</f>
        <v>0</v>
      </c>
      <c r="X23">
        <f>SUMIFS(Таблица!U$3:U$380,Таблица!$B$3:$B$380,$B23)</f>
        <v>3</v>
      </c>
      <c r="Y23">
        <f>SUMIFS(Таблица!V$3:V$380,Таблица!$B$3:$B$380,$B23)</f>
        <v>0</v>
      </c>
      <c r="Z23">
        <f>SUMIFS(Таблица!W$3:W$380,Таблица!$B$3:$B$380,$B23)</f>
        <v>0</v>
      </c>
      <c r="AA23">
        <f>SUMIFS(Таблица!X$3:X$380,Таблица!$B$3:$B$380,$B23)</f>
        <v>0</v>
      </c>
      <c r="AB23">
        <f>SUMIFS(Таблица!Y$3:Y$380,Таблица!$B$3:$B$380,$B23)</f>
        <v>0</v>
      </c>
      <c r="AD23">
        <f>SUMIFS(Таблица!AA$3:AA$380,Таблица!$B$3:$B$380,$B23)</f>
        <v>1</v>
      </c>
      <c r="AE23" s="52">
        <f t="shared" si="2"/>
        <v>3.4482758620689655E-2</v>
      </c>
      <c r="AF23">
        <f>SUMIFS(Таблица!AC$3:AC$380,Таблица!$B$3:$B$380,$B23)</f>
        <v>1</v>
      </c>
      <c r="AG23" s="52">
        <f t="shared" si="3"/>
        <v>3.4482758620689655E-2</v>
      </c>
      <c r="AH23">
        <f>SUMIFS(Таблица!AE$3:AE$380,Таблица!$B$3:$B$380,$B23)</f>
        <v>4</v>
      </c>
      <c r="AI23" s="52">
        <f t="shared" si="4"/>
        <v>0.13793103448275862</v>
      </c>
      <c r="AJ23">
        <f>SUMIFS(Таблица!AG$3:AG$380,Таблица!$B$3:$B$380,$B23)</f>
        <v>5</v>
      </c>
      <c r="AK23" s="52">
        <f t="shared" si="5"/>
        <v>0.17241379310344829</v>
      </c>
      <c r="AL23">
        <f>SUMIFS(Таблица!AI$3:AI$380,Таблица!$B$3:$B$380,$B23)</f>
        <v>18</v>
      </c>
      <c r="AM23" s="52">
        <f t="shared" si="6"/>
        <v>0.62068965517241381</v>
      </c>
    </row>
    <row r="24" spans="2:39">
      <c r="B24" t="s">
        <v>1844</v>
      </c>
      <c r="D24">
        <f>SUMIFS(Таблица!D$3:D$380,Таблица!$B$3:$B$380,$B24)</f>
        <v>4867</v>
      </c>
      <c r="E24">
        <f>SUM($D$2:$D24)</f>
        <v>118493</v>
      </c>
      <c r="F24">
        <f>SUMIFS(Таблица!E$3:E$380,Таблица!$B$3:$B$380,$B24)</f>
        <v>4857</v>
      </c>
      <c r="G24">
        <f>SUM($F$2:$F24)</f>
        <v>118359</v>
      </c>
      <c r="H24">
        <f t="shared" si="0"/>
        <v>1060</v>
      </c>
      <c r="I24">
        <f>SUM($H$2:$H24)</f>
        <v>95824</v>
      </c>
      <c r="J24" s="52">
        <f t="shared" si="1"/>
        <v>0.21824171299155856</v>
      </c>
      <c r="K24">
        <f>SUMIFS(Таблица!G$3:G$380,Таблица!$B$3:$B$380,$B24)</f>
        <v>4867</v>
      </c>
      <c r="L24">
        <f>SUMIFS(Таблица!H$3:H$380,Таблица!$B$3:$B$380,$B24)</f>
        <v>6500</v>
      </c>
      <c r="M24">
        <f>SUMIFS(Таблица!I$3:I$380,Таблица!$B$3:$B$380,$B24)</f>
        <v>0</v>
      </c>
      <c r="N24">
        <f>SUMIFS(Таблица!K$3:K$380,Таблица!$B$3:$B$380,$B24)</f>
        <v>4778</v>
      </c>
      <c r="O24">
        <f>SUMIFS(Таблица!L$3:L$380,Таблица!$B$3:$B$380,$B24)</f>
        <v>89</v>
      </c>
      <c r="P24">
        <f>SUMIFS(Таблица!M$3:M$380,Таблица!$B$3:$B$380,$B24)</f>
        <v>1633</v>
      </c>
      <c r="Q24">
        <f>SUMIFS(Таблица!N$3:N$380,Таблица!$B$3:$B$380,$B24)</f>
        <v>89</v>
      </c>
      <c r="R24">
        <f>SUMIFS(Таблица!O$3:O$380,Таблица!$B$3:$B$380,$B24)</f>
        <v>4768</v>
      </c>
      <c r="S24">
        <f>SUMIFS(Таблица!P$3:P$380,Таблица!$B$3:$B$380,$B24)</f>
        <v>109</v>
      </c>
      <c r="T24">
        <f>SUMIFS(Таблица!Q$3:Q$380,Таблица!$B$3:$B$380,$B24)</f>
        <v>4748</v>
      </c>
      <c r="U24">
        <f>SUMIFS(Таблица!R$3:R$380,Таблица!$B$3:$B$380,$B24)</f>
        <v>40</v>
      </c>
      <c r="V24">
        <f>SUMIFS(Таблица!S$3:S$380,Таблица!$B$3:$B$380,$B24)</f>
        <v>1</v>
      </c>
      <c r="W24">
        <f>SUMIFS(Таблица!T$3:T$380,Таблица!$B$3:$B$380,$B24)</f>
        <v>296</v>
      </c>
      <c r="X24">
        <f>SUMIFS(Таблица!U$3:U$380,Таблица!$B$3:$B$380,$B24)</f>
        <v>39</v>
      </c>
      <c r="Y24">
        <f>SUMIFS(Таблица!V$3:V$380,Таблица!$B$3:$B$380,$B24)</f>
        <v>0</v>
      </c>
      <c r="Z24">
        <f>SUMIFS(Таблица!W$3:W$380,Таблица!$B$3:$B$380,$B24)</f>
        <v>0</v>
      </c>
      <c r="AA24">
        <f>SUMIFS(Таблица!X$3:X$380,Таблица!$B$3:$B$380,$B24)</f>
        <v>0</v>
      </c>
      <c r="AB24">
        <f>SUMIFS(Таблица!Y$3:Y$380,Таблица!$B$3:$B$380,$B24)</f>
        <v>0</v>
      </c>
      <c r="AD24">
        <f>SUMIFS(Таблица!AA$3:AA$380,Таблица!$B$3:$B$380,$B24)</f>
        <v>135</v>
      </c>
      <c r="AE24" s="52">
        <f t="shared" si="2"/>
        <v>2.7794935145151328E-2</v>
      </c>
      <c r="AF24">
        <f>SUMIFS(Таблица!AC$3:AC$380,Таблица!$B$3:$B$380,$B24)</f>
        <v>499</v>
      </c>
      <c r="AG24" s="52">
        <f t="shared" si="3"/>
        <v>0.10273831583281862</v>
      </c>
      <c r="AH24">
        <f>SUMIFS(Таблица!AE$3:AE$380,Таблица!$B$3:$B$380,$B24)</f>
        <v>238</v>
      </c>
      <c r="AI24" s="52">
        <f t="shared" si="4"/>
        <v>4.9001441218859375E-2</v>
      </c>
      <c r="AJ24">
        <f>SUMIFS(Таблица!AG$3:AG$380,Таблица!$B$3:$B$380,$B24)</f>
        <v>2816</v>
      </c>
      <c r="AK24" s="52">
        <f t="shared" si="5"/>
        <v>0.5797817582870084</v>
      </c>
      <c r="AL24">
        <f>SUMIFS(Таблица!AI$3:AI$380,Таблица!$B$3:$B$380,$B24)</f>
        <v>1060</v>
      </c>
      <c r="AM24" s="52">
        <f t="shared" si="6"/>
        <v>0.21824171299155856</v>
      </c>
    </row>
    <row r="25" spans="2:39">
      <c r="B25" t="s">
        <v>1848</v>
      </c>
      <c r="D25">
        <f>SUMIFS(Таблица!D$3:D$380,Таблица!$B$3:$B$380,$B25)</f>
        <v>1197</v>
      </c>
      <c r="E25">
        <f>SUM($D$2:$D25)</f>
        <v>119690</v>
      </c>
      <c r="F25">
        <f>SUMIFS(Таблица!E$3:E$380,Таблица!$B$3:$B$380,$B25)</f>
        <v>1197</v>
      </c>
      <c r="G25">
        <f>SUM($F$2:$F25)</f>
        <v>119556</v>
      </c>
      <c r="H25">
        <f t="shared" si="0"/>
        <v>597</v>
      </c>
      <c r="I25">
        <f>SUM($H$2:$H25)</f>
        <v>96421</v>
      </c>
      <c r="J25" s="52">
        <f t="shared" si="1"/>
        <v>0.49874686716791977</v>
      </c>
      <c r="K25">
        <f>SUMIFS(Таблица!G$3:G$380,Таблица!$B$3:$B$380,$B25)</f>
        <v>1201</v>
      </c>
      <c r="L25">
        <f>SUMIFS(Таблица!H$3:H$380,Таблица!$B$3:$B$380,$B25)</f>
        <v>4400</v>
      </c>
      <c r="M25">
        <f>SUMIFS(Таблица!I$3:I$380,Таблица!$B$3:$B$380,$B25)</f>
        <v>0</v>
      </c>
      <c r="N25">
        <f>SUMIFS(Таблица!K$3:K$380,Таблица!$B$3:$B$380,$B25)</f>
        <v>1189</v>
      </c>
      <c r="O25">
        <f>SUMIFS(Таблица!L$3:L$380,Таблица!$B$3:$B$380,$B25)</f>
        <v>8</v>
      </c>
      <c r="P25">
        <f>SUMIFS(Таблица!M$3:M$380,Таблица!$B$3:$B$380,$B25)</f>
        <v>3203</v>
      </c>
      <c r="Q25">
        <f>SUMIFS(Таблица!N$3:N$380,Таблица!$B$3:$B$380,$B25)</f>
        <v>8</v>
      </c>
      <c r="R25">
        <f>SUMIFS(Таблица!O$3:O$380,Таблица!$B$3:$B$380,$B25)</f>
        <v>1189</v>
      </c>
      <c r="S25">
        <f>SUMIFS(Таблица!P$3:P$380,Таблица!$B$3:$B$380,$B25)</f>
        <v>10</v>
      </c>
      <c r="T25">
        <f>SUMIFS(Таблица!Q$3:Q$380,Таблица!$B$3:$B$380,$B25)</f>
        <v>1187</v>
      </c>
      <c r="U25">
        <f>SUMIFS(Таблица!R$3:R$380,Таблица!$B$3:$B$380,$B25)</f>
        <v>20</v>
      </c>
      <c r="V25">
        <f>SUMIFS(Таблица!S$3:S$380,Таблица!$B$3:$B$380,$B25)</f>
        <v>3</v>
      </c>
      <c r="W25">
        <f>SUMIFS(Таблица!T$3:T$380,Таблица!$B$3:$B$380,$B25)</f>
        <v>96</v>
      </c>
      <c r="X25">
        <f>SUMIFS(Таблица!U$3:U$380,Таблица!$B$3:$B$380,$B25)</f>
        <v>17</v>
      </c>
      <c r="Y25">
        <f>SUMIFS(Таблица!V$3:V$380,Таблица!$B$3:$B$380,$B25)</f>
        <v>0</v>
      </c>
      <c r="Z25">
        <f>SUMIFS(Таблица!W$3:W$380,Таблица!$B$3:$B$380,$B25)</f>
        <v>0</v>
      </c>
      <c r="AA25">
        <f>SUMIFS(Таблица!X$3:X$380,Таблица!$B$3:$B$380,$B25)</f>
        <v>0</v>
      </c>
      <c r="AB25">
        <f>SUMIFS(Таблица!Y$3:Y$380,Таблица!$B$3:$B$380,$B25)</f>
        <v>0</v>
      </c>
      <c r="AD25">
        <f>SUMIFS(Таблица!AA$3:AA$380,Таблица!$B$3:$B$380,$B25)</f>
        <v>48</v>
      </c>
      <c r="AE25" s="52">
        <f t="shared" si="2"/>
        <v>4.0100250626566414E-2</v>
      </c>
      <c r="AF25">
        <f>SUMIFS(Таблица!AC$3:AC$380,Таблица!$B$3:$B$380,$B25)</f>
        <v>165</v>
      </c>
      <c r="AG25" s="52">
        <f t="shared" si="3"/>
        <v>0.13784461152882205</v>
      </c>
      <c r="AH25">
        <f>SUMIFS(Таблица!AE$3:AE$380,Таблица!$B$3:$B$380,$B25)</f>
        <v>43</v>
      </c>
      <c r="AI25" s="52">
        <f t="shared" si="4"/>
        <v>3.5923141186299079E-2</v>
      </c>
      <c r="AJ25">
        <f>SUMIFS(Таблица!AG$3:AG$380,Таблица!$B$3:$B$380,$B25)</f>
        <v>334</v>
      </c>
      <c r="AK25" s="52">
        <f t="shared" si="5"/>
        <v>0.27903091060985796</v>
      </c>
      <c r="AL25">
        <f>SUMIFS(Таблица!AI$3:AI$380,Таблица!$B$3:$B$380,$B25)</f>
        <v>597</v>
      </c>
      <c r="AM25" s="52">
        <f t="shared" si="6"/>
        <v>0.49874686716791977</v>
      </c>
    </row>
    <row r="26" spans="2:39">
      <c r="B26" t="s">
        <v>1851</v>
      </c>
      <c r="D26">
        <f>SUMIFS(Таблица!D$3:D$380,Таблица!$B$3:$B$380,$B26)</f>
        <v>597</v>
      </c>
      <c r="E26">
        <f>SUM($D$2:$D26)</f>
        <v>120287</v>
      </c>
      <c r="F26">
        <f>SUMIFS(Таблица!E$3:E$380,Таблица!$B$3:$B$380,$B26)</f>
        <v>597</v>
      </c>
      <c r="G26">
        <f>SUM($F$2:$F26)</f>
        <v>120153</v>
      </c>
      <c r="H26">
        <f t="shared" si="0"/>
        <v>305</v>
      </c>
      <c r="I26">
        <f>SUM($H$2:$H26)</f>
        <v>96726</v>
      </c>
      <c r="J26" s="52">
        <f t="shared" si="1"/>
        <v>0.51088777219430481</v>
      </c>
      <c r="K26">
        <f>SUMIFS(Таблица!G$3:G$380,Таблица!$B$3:$B$380,$B26)</f>
        <v>597</v>
      </c>
      <c r="L26">
        <f>SUMIFS(Таблица!H$3:H$380,Таблица!$B$3:$B$380,$B26)</f>
        <v>597</v>
      </c>
      <c r="M26">
        <f>SUMIFS(Таблица!I$3:I$380,Таблица!$B$3:$B$380,$B26)</f>
        <v>313</v>
      </c>
      <c r="N26">
        <f>SUMIFS(Таблица!K$3:K$380,Таблица!$B$3:$B$380,$B26)</f>
        <v>157</v>
      </c>
      <c r="O26">
        <f>SUMIFS(Таблица!L$3:L$380,Таблица!$B$3:$B$380,$B26)</f>
        <v>127</v>
      </c>
      <c r="P26">
        <f>SUMIFS(Таблица!M$3:M$380,Таблица!$B$3:$B$380,$B26)</f>
        <v>0</v>
      </c>
      <c r="Q26">
        <f>SUMIFS(Таблица!N$3:N$380,Таблица!$B$3:$B$380,$B26)</f>
        <v>440</v>
      </c>
      <c r="R26">
        <f>SUMIFS(Таблица!O$3:O$380,Таблица!$B$3:$B$380,$B26)</f>
        <v>157</v>
      </c>
      <c r="S26">
        <f>SUMIFS(Таблица!P$3:P$380,Таблица!$B$3:$B$380,$B26)</f>
        <v>4</v>
      </c>
      <c r="T26">
        <f>SUMIFS(Таблица!Q$3:Q$380,Таблица!$B$3:$B$380,$B26)</f>
        <v>593</v>
      </c>
      <c r="U26">
        <f>SUMIFS(Таблица!R$3:R$380,Таблица!$B$3:$B$380,$B26)</f>
        <v>5</v>
      </c>
      <c r="V26">
        <f>SUMIFS(Таблица!S$3:S$380,Таблица!$B$3:$B$380,$B26)</f>
        <v>0</v>
      </c>
      <c r="W26">
        <f>SUMIFS(Таблица!T$3:T$380,Таблица!$B$3:$B$380,$B26)</f>
        <v>45</v>
      </c>
      <c r="X26">
        <f>SUMIFS(Таблица!U$3:U$380,Таблица!$B$3:$B$380,$B26)</f>
        <v>5</v>
      </c>
      <c r="Y26">
        <f>SUMIFS(Таблица!V$3:V$380,Таблица!$B$3:$B$380,$B26)</f>
        <v>0</v>
      </c>
      <c r="Z26">
        <f>SUMIFS(Таблица!W$3:W$380,Таблица!$B$3:$B$380,$B26)</f>
        <v>0</v>
      </c>
      <c r="AA26">
        <f>SUMIFS(Таблица!X$3:X$380,Таблица!$B$3:$B$380,$B26)</f>
        <v>0</v>
      </c>
      <c r="AB26">
        <f>SUMIFS(Таблица!Y$3:Y$380,Таблица!$B$3:$B$380,$B26)</f>
        <v>0</v>
      </c>
      <c r="AD26">
        <f>SUMIFS(Таблица!AA$3:AA$380,Таблица!$B$3:$B$380,$B26)</f>
        <v>47</v>
      </c>
      <c r="AE26" s="52">
        <f t="shared" si="2"/>
        <v>7.8726968174204354E-2</v>
      </c>
      <c r="AF26">
        <f>SUMIFS(Таблица!AC$3:AC$380,Таблица!$B$3:$B$380,$B26)</f>
        <v>74</v>
      </c>
      <c r="AG26" s="52">
        <f t="shared" si="3"/>
        <v>0.12395309882747069</v>
      </c>
      <c r="AH26">
        <f>SUMIFS(Таблица!AE$3:AE$380,Таблица!$B$3:$B$380,$B26)</f>
        <v>26</v>
      </c>
      <c r="AI26" s="52">
        <f t="shared" si="4"/>
        <v>4.3551088777219429E-2</v>
      </c>
      <c r="AJ26">
        <f>SUMIFS(Таблица!AG$3:AG$380,Таблица!$B$3:$B$380,$B26)</f>
        <v>141</v>
      </c>
      <c r="AK26" s="52">
        <f t="shared" si="5"/>
        <v>0.23618090452261306</v>
      </c>
      <c r="AL26">
        <f>SUMIFS(Таблица!AI$3:AI$380,Таблица!$B$3:$B$380,$B26)</f>
        <v>305</v>
      </c>
      <c r="AM26" s="52">
        <f t="shared" si="6"/>
        <v>0.51088777219430481</v>
      </c>
    </row>
    <row r="27" spans="2:39">
      <c r="B27" t="s">
        <v>1853</v>
      </c>
      <c r="D27">
        <f>SUMIFS(Таблица!D$3:D$380,Таблица!$B$3:$B$380,$B27)</f>
        <v>1742</v>
      </c>
      <c r="E27">
        <f>SUM($D$2:$D27)</f>
        <v>122029</v>
      </c>
      <c r="F27">
        <f>SUMIFS(Таблица!E$3:E$380,Таблица!$B$3:$B$380,$B27)</f>
        <v>1742</v>
      </c>
      <c r="G27">
        <f>SUM($F$2:$F27)</f>
        <v>121895</v>
      </c>
      <c r="H27">
        <f t="shared" si="0"/>
        <v>852</v>
      </c>
      <c r="I27">
        <f>SUM($H$2:$H27)</f>
        <v>97578</v>
      </c>
      <c r="J27" s="52">
        <f t="shared" si="1"/>
        <v>0.48909299655568311</v>
      </c>
      <c r="K27">
        <f>SUMIFS(Таблица!G$3:G$380,Таблица!$B$3:$B$380,$B27)</f>
        <v>1887</v>
      </c>
      <c r="L27">
        <f>SUMIFS(Таблица!H$3:H$380,Таблица!$B$3:$B$380,$B27)</f>
        <v>2550</v>
      </c>
      <c r="M27">
        <f>SUMIFS(Таблица!I$3:I$380,Таблица!$B$3:$B$380,$B27)</f>
        <v>511</v>
      </c>
      <c r="N27">
        <f>SUMIFS(Таблица!K$3:K$380,Таблица!$B$3:$B$380,$B27)</f>
        <v>1231</v>
      </c>
      <c r="O27">
        <f>SUMIFS(Таблица!L$3:L$380,Таблица!$B$3:$B$380,$B27)</f>
        <v>0</v>
      </c>
      <c r="P27">
        <f>SUMIFS(Таблица!M$3:M$380,Таблица!$B$3:$B$380,$B27)</f>
        <v>808</v>
      </c>
      <c r="Q27">
        <f>SUMIFS(Таблица!N$3:N$380,Таблица!$B$3:$B$380,$B27)</f>
        <v>511</v>
      </c>
      <c r="R27">
        <f>SUMIFS(Таблица!O$3:O$380,Таблица!$B$3:$B$380,$B27)</f>
        <v>1231</v>
      </c>
      <c r="S27">
        <f>SUMIFS(Таблица!P$3:P$380,Таблица!$B$3:$B$380,$B27)</f>
        <v>27</v>
      </c>
      <c r="T27">
        <f>SUMIFS(Таблица!Q$3:Q$380,Таблица!$B$3:$B$380,$B27)</f>
        <v>1715</v>
      </c>
      <c r="U27">
        <f>SUMIFS(Таблица!R$3:R$380,Таблица!$B$3:$B$380,$B27)</f>
        <v>20</v>
      </c>
      <c r="V27">
        <f>SUMIFS(Таблица!S$3:S$380,Таблица!$B$3:$B$380,$B27)</f>
        <v>0</v>
      </c>
      <c r="W27">
        <f>SUMIFS(Таблица!T$3:T$380,Таблица!$B$3:$B$380,$B27)</f>
        <v>116</v>
      </c>
      <c r="X27">
        <f>SUMIFS(Таблица!U$3:U$380,Таблица!$B$3:$B$380,$B27)</f>
        <v>20</v>
      </c>
      <c r="Y27">
        <f>SUMIFS(Таблица!V$3:V$380,Таблица!$B$3:$B$380,$B27)</f>
        <v>0</v>
      </c>
      <c r="Z27">
        <f>SUMIFS(Таблица!W$3:W$380,Таблица!$B$3:$B$380,$B27)</f>
        <v>0</v>
      </c>
      <c r="AA27">
        <f>SUMIFS(Таблица!X$3:X$380,Таблица!$B$3:$B$380,$B27)</f>
        <v>0</v>
      </c>
      <c r="AB27">
        <f>SUMIFS(Таблица!Y$3:Y$380,Таблица!$B$3:$B$380,$B27)</f>
        <v>0</v>
      </c>
      <c r="AD27">
        <f>SUMIFS(Таблица!AA$3:AA$380,Таблица!$B$3:$B$380,$B27)</f>
        <v>73</v>
      </c>
      <c r="AE27" s="52">
        <f t="shared" si="2"/>
        <v>4.1905855338691157E-2</v>
      </c>
      <c r="AF27">
        <f>SUMIFS(Таблица!AC$3:AC$380,Таблица!$B$3:$B$380,$B27)</f>
        <v>329</v>
      </c>
      <c r="AG27" s="52">
        <f t="shared" si="3"/>
        <v>0.1888633754305396</v>
      </c>
      <c r="AH27">
        <f>SUMIFS(Таблица!AE$3:AE$380,Таблица!$B$3:$B$380,$B27)</f>
        <v>83</v>
      </c>
      <c r="AI27" s="52">
        <f t="shared" si="4"/>
        <v>4.7646383467278987E-2</v>
      </c>
      <c r="AJ27">
        <f>SUMIFS(Таблица!AG$3:AG$380,Таблица!$B$3:$B$380,$B27)</f>
        <v>378</v>
      </c>
      <c r="AK27" s="52">
        <f t="shared" si="5"/>
        <v>0.21699196326061998</v>
      </c>
      <c r="AL27">
        <f>SUMIFS(Таблица!AI$3:AI$380,Таблица!$B$3:$B$380,$B27)</f>
        <v>852</v>
      </c>
      <c r="AM27" s="52">
        <f t="shared" si="6"/>
        <v>0.48909299655568311</v>
      </c>
    </row>
    <row r="28" spans="2:39">
      <c r="B28" t="s">
        <v>1858</v>
      </c>
      <c r="D28">
        <f>SUMIFS(Таблица!D$3:D$380,Таблица!$B$3:$B$380,$B28)</f>
        <v>44</v>
      </c>
      <c r="E28">
        <f>SUM($D$2:$D28)</f>
        <v>122073</v>
      </c>
      <c r="F28">
        <f>SUMIFS(Таблица!E$3:E$380,Таблица!$B$3:$B$380,$B28)</f>
        <v>44</v>
      </c>
      <c r="G28">
        <f>SUM($F$2:$F28)</f>
        <v>121939</v>
      </c>
      <c r="H28">
        <f t="shared" si="0"/>
        <v>35</v>
      </c>
      <c r="I28">
        <f>SUM($H$2:$H28)</f>
        <v>97613</v>
      </c>
      <c r="J28" s="52">
        <f t="shared" si="1"/>
        <v>0.79545454545454541</v>
      </c>
      <c r="K28">
        <f>SUMIFS(Таблица!G$3:G$380,Таблица!$B$3:$B$380,$B28)</f>
        <v>45</v>
      </c>
      <c r="L28">
        <f>SUMIFS(Таблица!H$3:H$380,Таблица!$B$3:$B$380,$B28)</f>
        <v>50</v>
      </c>
      <c r="M28">
        <f>SUMIFS(Таблица!I$3:I$380,Таблица!$B$3:$B$380,$B28)</f>
        <v>7</v>
      </c>
      <c r="N28">
        <f>SUMIFS(Таблица!K$3:K$380,Таблица!$B$3:$B$380,$B28)</f>
        <v>37</v>
      </c>
      <c r="O28">
        <f>SUMIFS(Таблица!L$3:L$380,Таблица!$B$3:$B$380,$B28)</f>
        <v>0</v>
      </c>
      <c r="P28">
        <f>SUMIFS(Таблица!M$3:M$380,Таблица!$B$3:$B$380,$B28)</f>
        <v>6</v>
      </c>
      <c r="Q28">
        <f>SUMIFS(Таблица!N$3:N$380,Таблица!$B$3:$B$380,$B28)</f>
        <v>7</v>
      </c>
      <c r="R28">
        <f>SUMIFS(Таблица!O$3:O$380,Таблица!$B$3:$B$380,$B28)</f>
        <v>37</v>
      </c>
      <c r="S28">
        <f>SUMIFS(Таблица!P$3:P$380,Таблица!$B$3:$B$380,$B28)</f>
        <v>1</v>
      </c>
      <c r="T28">
        <f>SUMIFS(Таблица!Q$3:Q$380,Таблица!$B$3:$B$380,$B28)</f>
        <v>43</v>
      </c>
      <c r="U28">
        <f>SUMIFS(Таблица!R$3:R$380,Таблица!$B$3:$B$380,$B28)</f>
        <v>5</v>
      </c>
      <c r="V28">
        <f>SUMIFS(Таблица!S$3:S$380,Таблица!$B$3:$B$380,$B28)</f>
        <v>0</v>
      </c>
      <c r="W28">
        <f>SUMIFS(Таблица!T$3:T$380,Таблица!$B$3:$B$380,$B28)</f>
        <v>0</v>
      </c>
      <c r="X28">
        <f>SUMIFS(Таблица!U$3:U$380,Таблица!$B$3:$B$380,$B28)</f>
        <v>5</v>
      </c>
      <c r="Y28">
        <f>SUMIFS(Таблица!V$3:V$380,Таблица!$B$3:$B$380,$B28)</f>
        <v>0</v>
      </c>
      <c r="Z28">
        <f>SUMIFS(Таблица!W$3:W$380,Таблица!$B$3:$B$380,$B28)</f>
        <v>0</v>
      </c>
      <c r="AA28">
        <f>SUMIFS(Таблица!X$3:X$380,Таблица!$B$3:$B$380,$B28)</f>
        <v>0</v>
      </c>
      <c r="AB28">
        <f>SUMIFS(Таблица!Y$3:Y$380,Таблица!$B$3:$B$380,$B28)</f>
        <v>0</v>
      </c>
      <c r="AD28">
        <f>SUMIFS(Таблица!AA$3:AA$380,Таблица!$B$3:$B$380,$B28)</f>
        <v>0</v>
      </c>
      <c r="AE28" s="52">
        <f t="shared" si="2"/>
        <v>0</v>
      </c>
      <c r="AF28">
        <f>SUMIFS(Таблица!AC$3:AC$380,Таблица!$B$3:$B$380,$B28)</f>
        <v>1</v>
      </c>
      <c r="AG28" s="52">
        <f t="shared" si="3"/>
        <v>2.2727272727272728E-2</v>
      </c>
      <c r="AH28">
        <f>SUMIFS(Таблица!AE$3:AE$380,Таблица!$B$3:$B$380,$B28)</f>
        <v>0</v>
      </c>
      <c r="AI28" s="52">
        <f t="shared" si="4"/>
        <v>0</v>
      </c>
      <c r="AJ28">
        <f>SUMIFS(Таблица!AG$3:AG$380,Таблица!$B$3:$B$380,$B28)</f>
        <v>7</v>
      </c>
      <c r="AK28" s="52">
        <f t="shared" si="5"/>
        <v>0.15909090909090909</v>
      </c>
      <c r="AL28">
        <f>SUMIFS(Таблица!AI$3:AI$380,Таблица!$B$3:$B$380,$B28)</f>
        <v>35</v>
      </c>
      <c r="AM28" s="52">
        <f t="shared" si="6"/>
        <v>0.79545454545454541</v>
      </c>
    </row>
    <row r="29" spans="2:39">
      <c r="B29" t="s">
        <v>1860</v>
      </c>
      <c r="D29">
        <f>SUMIFS(Таблица!D$3:D$380,Таблица!$B$3:$B$380,$B29)</f>
        <v>66</v>
      </c>
      <c r="E29">
        <f>SUM($D$2:$D29)</f>
        <v>122139</v>
      </c>
      <c r="F29">
        <f>SUMIFS(Таблица!E$3:E$380,Таблица!$B$3:$B$380,$B29)</f>
        <v>66</v>
      </c>
      <c r="G29">
        <f>SUM($F$2:$F29)</f>
        <v>122005</v>
      </c>
      <c r="H29">
        <f t="shared" si="0"/>
        <v>38</v>
      </c>
      <c r="I29">
        <f>SUM($H$2:$H29)</f>
        <v>97651</v>
      </c>
      <c r="J29" s="52">
        <f t="shared" si="1"/>
        <v>0.5757575757575758</v>
      </c>
      <c r="K29">
        <f>SUMIFS(Таблица!G$3:G$380,Таблица!$B$3:$B$380,$B29)</f>
        <v>66</v>
      </c>
      <c r="L29">
        <f>SUMIFS(Таблица!H$3:H$380,Таблица!$B$3:$B$380,$B29)</f>
        <v>100</v>
      </c>
      <c r="M29">
        <f>SUMIFS(Таблица!I$3:I$380,Таблица!$B$3:$B$380,$B29)</f>
        <v>31</v>
      </c>
      <c r="N29">
        <f>SUMIFS(Таблица!K$3:K$380,Таблица!$B$3:$B$380,$B29)</f>
        <v>35</v>
      </c>
      <c r="O29">
        <f>SUMIFS(Таблица!L$3:L$380,Таблица!$B$3:$B$380,$B29)</f>
        <v>0</v>
      </c>
      <c r="P29">
        <f>SUMIFS(Таблица!M$3:M$380,Таблица!$B$3:$B$380,$B29)</f>
        <v>34</v>
      </c>
      <c r="Q29">
        <f>SUMIFS(Таблица!N$3:N$380,Таблица!$B$3:$B$380,$B29)</f>
        <v>31</v>
      </c>
      <c r="R29">
        <f>SUMIFS(Таблица!O$3:O$380,Таблица!$B$3:$B$380,$B29)</f>
        <v>35</v>
      </c>
      <c r="S29">
        <f>SUMIFS(Таблица!P$3:P$380,Таблица!$B$3:$B$380,$B29)</f>
        <v>1</v>
      </c>
      <c r="T29">
        <f>SUMIFS(Таблица!Q$3:Q$380,Таблица!$B$3:$B$380,$B29)</f>
        <v>65</v>
      </c>
      <c r="U29">
        <f>SUMIFS(Таблица!R$3:R$380,Таблица!$B$3:$B$380,$B29)</f>
        <v>5</v>
      </c>
      <c r="V29">
        <f>SUMIFS(Таблица!S$3:S$380,Таблица!$B$3:$B$380,$B29)</f>
        <v>0</v>
      </c>
      <c r="W29">
        <f>SUMIFS(Таблица!T$3:T$380,Таблица!$B$3:$B$380,$B29)</f>
        <v>0</v>
      </c>
      <c r="X29">
        <f>SUMIFS(Таблица!U$3:U$380,Таблица!$B$3:$B$380,$B29)</f>
        <v>5</v>
      </c>
      <c r="Y29">
        <f>SUMIFS(Таблица!V$3:V$380,Таблица!$B$3:$B$380,$B29)</f>
        <v>0</v>
      </c>
      <c r="Z29">
        <f>SUMIFS(Таблица!W$3:W$380,Таблица!$B$3:$B$380,$B29)</f>
        <v>0</v>
      </c>
      <c r="AA29">
        <f>SUMIFS(Таблица!X$3:X$380,Таблица!$B$3:$B$380,$B29)</f>
        <v>0</v>
      </c>
      <c r="AB29">
        <f>SUMIFS(Таблица!Y$3:Y$380,Таблица!$B$3:$B$380,$B29)</f>
        <v>0</v>
      </c>
      <c r="AD29">
        <f>SUMIFS(Таблица!AA$3:AA$380,Таблица!$B$3:$B$380,$B29)</f>
        <v>2</v>
      </c>
      <c r="AE29" s="52">
        <f t="shared" si="2"/>
        <v>3.0303030303030304E-2</v>
      </c>
      <c r="AF29">
        <f>SUMIFS(Таблица!AC$3:AC$380,Таблица!$B$3:$B$380,$B29)</f>
        <v>10</v>
      </c>
      <c r="AG29" s="52">
        <f t="shared" si="3"/>
        <v>0.15151515151515152</v>
      </c>
      <c r="AH29">
        <f>SUMIFS(Таблица!AE$3:AE$380,Таблица!$B$3:$B$380,$B29)</f>
        <v>1</v>
      </c>
      <c r="AI29" s="52">
        <f t="shared" si="4"/>
        <v>1.5151515151515152E-2</v>
      </c>
      <c r="AJ29">
        <f>SUMIFS(Таблица!AG$3:AG$380,Таблица!$B$3:$B$380,$B29)</f>
        <v>14</v>
      </c>
      <c r="AK29" s="52">
        <f t="shared" si="5"/>
        <v>0.21212121212121213</v>
      </c>
      <c r="AL29">
        <f>SUMIFS(Таблица!AI$3:AI$380,Таблица!$B$3:$B$380,$B29)</f>
        <v>38</v>
      </c>
      <c r="AM29" s="52">
        <f t="shared" si="6"/>
        <v>0.5757575757575758</v>
      </c>
    </row>
    <row r="30" spans="2:39">
      <c r="B30" t="s">
        <v>1862</v>
      </c>
      <c r="D30">
        <f>SUMIFS(Таблица!D$3:D$380,Таблица!$B$3:$B$380,$B30)</f>
        <v>156</v>
      </c>
      <c r="E30">
        <f>SUM($D$2:$D30)</f>
        <v>122295</v>
      </c>
      <c r="F30">
        <f>SUMIFS(Таблица!E$3:E$380,Таблица!$B$3:$B$380,$B30)</f>
        <v>156</v>
      </c>
      <c r="G30">
        <f>SUM($F$2:$F30)</f>
        <v>122161</v>
      </c>
      <c r="H30">
        <f t="shared" si="0"/>
        <v>76</v>
      </c>
      <c r="I30">
        <f>SUM($H$2:$H30)</f>
        <v>97727</v>
      </c>
      <c r="J30" s="52">
        <f t="shared" si="1"/>
        <v>0.48717948717948717</v>
      </c>
      <c r="K30">
        <f>SUMIFS(Таблица!G$3:G$380,Таблица!$B$3:$B$380,$B30)</f>
        <v>185</v>
      </c>
      <c r="L30">
        <f>SUMIFS(Таблица!H$3:H$380,Таблица!$B$3:$B$380,$B30)</f>
        <v>160</v>
      </c>
      <c r="M30">
        <f>SUMIFS(Таблица!I$3:I$380,Таблица!$B$3:$B$380,$B30)</f>
        <v>76</v>
      </c>
      <c r="N30">
        <f>SUMIFS(Таблица!K$3:K$380,Таблица!$B$3:$B$380,$B30)</f>
        <v>80</v>
      </c>
      <c r="O30">
        <f>SUMIFS(Таблица!L$3:L$380,Таблица!$B$3:$B$380,$B30)</f>
        <v>0</v>
      </c>
      <c r="P30">
        <f>SUMIFS(Таблица!M$3:M$380,Таблица!$B$3:$B$380,$B30)</f>
        <v>4</v>
      </c>
      <c r="Q30">
        <f>SUMIFS(Таблица!N$3:N$380,Таблица!$B$3:$B$380,$B30)</f>
        <v>76</v>
      </c>
      <c r="R30">
        <f>SUMIFS(Таблица!O$3:O$380,Таблица!$B$3:$B$380,$B30)</f>
        <v>80</v>
      </c>
      <c r="S30">
        <f>SUMIFS(Таблица!P$3:P$380,Таблица!$B$3:$B$380,$B30)</f>
        <v>1</v>
      </c>
      <c r="T30">
        <f>SUMIFS(Таблица!Q$3:Q$380,Таблица!$B$3:$B$380,$B30)</f>
        <v>155</v>
      </c>
      <c r="U30">
        <f>SUMIFS(Таблица!R$3:R$380,Таблица!$B$3:$B$380,$B30)</f>
        <v>5</v>
      </c>
      <c r="V30">
        <f>SUMIFS(Таблица!S$3:S$380,Таблица!$B$3:$B$380,$B30)</f>
        <v>0</v>
      </c>
      <c r="W30">
        <f>SUMIFS(Таблица!T$3:T$380,Таблица!$B$3:$B$380,$B30)</f>
        <v>2</v>
      </c>
      <c r="X30">
        <f>SUMIFS(Таблица!U$3:U$380,Таблица!$B$3:$B$380,$B30)</f>
        <v>5</v>
      </c>
      <c r="Y30">
        <f>SUMIFS(Таблица!V$3:V$380,Таблица!$B$3:$B$380,$B30)</f>
        <v>0</v>
      </c>
      <c r="Z30">
        <f>SUMIFS(Таблица!W$3:W$380,Таблица!$B$3:$B$380,$B30)</f>
        <v>0</v>
      </c>
      <c r="AA30">
        <f>SUMIFS(Таблица!X$3:X$380,Таблица!$B$3:$B$380,$B30)</f>
        <v>0</v>
      </c>
      <c r="AB30">
        <f>SUMIFS(Таблица!Y$3:Y$380,Таблица!$B$3:$B$380,$B30)</f>
        <v>0</v>
      </c>
      <c r="AD30">
        <f>SUMIFS(Таблица!AA$3:AA$380,Таблица!$B$3:$B$380,$B30)</f>
        <v>12</v>
      </c>
      <c r="AE30" s="52">
        <f t="shared" si="2"/>
        <v>7.6923076923076927E-2</v>
      </c>
      <c r="AF30">
        <f>SUMIFS(Таблица!AC$3:AC$380,Таблица!$B$3:$B$380,$B30)</f>
        <v>23</v>
      </c>
      <c r="AG30" s="52">
        <f t="shared" si="3"/>
        <v>0.14743589743589744</v>
      </c>
      <c r="AH30">
        <f>SUMIFS(Таблица!AE$3:AE$380,Таблица!$B$3:$B$380,$B30)</f>
        <v>8</v>
      </c>
      <c r="AI30" s="52">
        <f t="shared" si="4"/>
        <v>5.128205128205128E-2</v>
      </c>
      <c r="AJ30">
        <f>SUMIFS(Таблица!AG$3:AG$380,Таблица!$B$3:$B$380,$B30)</f>
        <v>36</v>
      </c>
      <c r="AK30" s="52">
        <f t="shared" si="5"/>
        <v>0.23076923076923078</v>
      </c>
      <c r="AL30">
        <f>SUMIFS(Таблица!AI$3:AI$380,Таблица!$B$3:$B$380,$B30)</f>
        <v>76</v>
      </c>
      <c r="AM30" s="52">
        <f t="shared" si="6"/>
        <v>0.48717948717948717</v>
      </c>
    </row>
    <row r="31" spans="2:39">
      <c r="B31" t="s">
        <v>1864</v>
      </c>
      <c r="D31">
        <f>SUMIFS(Таблица!D$3:D$380,Таблица!$B$3:$B$380,$B31)</f>
        <v>59</v>
      </c>
      <c r="E31">
        <f>SUM($D$2:$D31)</f>
        <v>122354</v>
      </c>
      <c r="F31">
        <f>SUMIFS(Таблица!E$3:E$380,Таблица!$B$3:$B$380,$B31)</f>
        <v>59</v>
      </c>
      <c r="G31">
        <f>SUM($F$2:$F31)</f>
        <v>122220</v>
      </c>
      <c r="H31">
        <f t="shared" si="0"/>
        <v>25</v>
      </c>
      <c r="I31">
        <f>SUM($H$2:$H31)</f>
        <v>97752</v>
      </c>
      <c r="J31" s="52">
        <f t="shared" si="1"/>
        <v>0.42372881355932202</v>
      </c>
      <c r="K31">
        <f>SUMIFS(Таблица!G$3:G$380,Таблица!$B$3:$B$380,$B31)</f>
        <v>75</v>
      </c>
      <c r="L31">
        <f>SUMIFS(Таблица!H$3:H$380,Таблица!$B$3:$B$380,$B31)</f>
        <v>80</v>
      </c>
      <c r="M31">
        <f>SUMIFS(Таблица!I$3:I$380,Таблица!$B$3:$B$380,$B31)</f>
        <v>0</v>
      </c>
      <c r="N31">
        <f>SUMIFS(Таблица!K$3:K$380,Таблица!$B$3:$B$380,$B31)</f>
        <v>59</v>
      </c>
      <c r="O31">
        <f>SUMIFS(Таблица!L$3:L$380,Таблица!$B$3:$B$380,$B31)</f>
        <v>0</v>
      </c>
      <c r="P31">
        <f>SUMIFS(Таблица!M$3:M$380,Таблица!$B$3:$B$380,$B31)</f>
        <v>21</v>
      </c>
      <c r="Q31">
        <f>SUMIFS(Таблица!N$3:N$380,Таблица!$B$3:$B$380,$B31)</f>
        <v>0</v>
      </c>
      <c r="R31">
        <f>SUMIFS(Таблица!O$3:O$380,Таблица!$B$3:$B$380,$B31)</f>
        <v>59</v>
      </c>
      <c r="S31">
        <f>SUMIFS(Таблица!P$3:P$380,Таблица!$B$3:$B$380,$B31)</f>
        <v>1</v>
      </c>
      <c r="T31">
        <f>SUMIFS(Таблица!Q$3:Q$380,Таблица!$B$3:$B$380,$B31)</f>
        <v>58</v>
      </c>
      <c r="U31">
        <f>SUMIFS(Таблица!R$3:R$380,Таблица!$B$3:$B$380,$B31)</f>
        <v>10</v>
      </c>
      <c r="V31">
        <f>SUMIFS(Таблица!S$3:S$380,Таблица!$B$3:$B$380,$B31)</f>
        <v>0</v>
      </c>
      <c r="W31">
        <f>SUMIFS(Таблица!T$3:T$380,Таблица!$B$3:$B$380,$B31)</f>
        <v>0</v>
      </c>
      <c r="X31">
        <f>SUMIFS(Таблица!U$3:U$380,Таблица!$B$3:$B$380,$B31)</f>
        <v>10</v>
      </c>
      <c r="Y31">
        <f>SUMIFS(Таблица!V$3:V$380,Таблица!$B$3:$B$380,$B31)</f>
        <v>0</v>
      </c>
      <c r="Z31">
        <f>SUMIFS(Таблица!W$3:W$380,Таблица!$B$3:$B$380,$B31)</f>
        <v>0</v>
      </c>
      <c r="AA31">
        <f>SUMIFS(Таблица!X$3:X$380,Таблица!$B$3:$B$380,$B31)</f>
        <v>0</v>
      </c>
      <c r="AB31">
        <f>SUMIFS(Таблица!Y$3:Y$380,Таблица!$B$3:$B$380,$B31)</f>
        <v>0</v>
      </c>
      <c r="AD31">
        <f>SUMIFS(Таблица!AA$3:AA$380,Таблица!$B$3:$B$380,$B31)</f>
        <v>7</v>
      </c>
      <c r="AE31" s="52">
        <f t="shared" si="2"/>
        <v>0.11864406779661017</v>
      </c>
      <c r="AF31">
        <f>SUMIFS(Таблица!AC$3:AC$380,Таблица!$B$3:$B$380,$B31)</f>
        <v>5</v>
      </c>
      <c r="AG31" s="52">
        <f t="shared" si="3"/>
        <v>8.4745762711864403E-2</v>
      </c>
      <c r="AH31">
        <f>SUMIFS(Таблица!AE$3:AE$380,Таблица!$B$3:$B$380,$B31)</f>
        <v>5</v>
      </c>
      <c r="AI31" s="52">
        <f t="shared" si="4"/>
        <v>8.4745762711864403E-2</v>
      </c>
      <c r="AJ31">
        <f>SUMIFS(Таблица!AG$3:AG$380,Таблица!$B$3:$B$380,$B31)</f>
        <v>16</v>
      </c>
      <c r="AK31" s="52">
        <f t="shared" si="5"/>
        <v>0.2711864406779661</v>
      </c>
      <c r="AL31">
        <f>SUMIFS(Таблица!AI$3:AI$380,Таблица!$B$3:$B$380,$B31)</f>
        <v>25</v>
      </c>
      <c r="AM31" s="52">
        <f t="shared" si="6"/>
        <v>0.42372881355932202</v>
      </c>
    </row>
    <row r="32" spans="2:39">
      <c r="B32" t="s">
        <v>1868</v>
      </c>
      <c r="D32">
        <f>SUMIFS(Таблица!D$3:D$380,Таблица!$B$3:$B$380,$B32)</f>
        <v>245</v>
      </c>
      <c r="E32">
        <f>SUM($D$2:$D32)</f>
        <v>122599</v>
      </c>
      <c r="F32">
        <f>SUMIFS(Таблица!E$3:E$380,Таблица!$B$3:$B$380,$B32)</f>
        <v>245</v>
      </c>
      <c r="G32">
        <f>SUM($F$2:$F32)</f>
        <v>122465</v>
      </c>
      <c r="H32">
        <f t="shared" si="0"/>
        <v>140</v>
      </c>
      <c r="I32">
        <f>SUM($H$2:$H32)</f>
        <v>97892</v>
      </c>
      <c r="J32" s="52">
        <f t="shared" si="1"/>
        <v>0.5714285714285714</v>
      </c>
      <c r="K32">
        <f>SUMIFS(Таблица!G$3:G$380,Таблица!$B$3:$B$380,$B32)</f>
        <v>378</v>
      </c>
      <c r="L32">
        <f>SUMIFS(Таблица!H$3:H$380,Таблица!$B$3:$B$380,$B32)</f>
        <v>350</v>
      </c>
      <c r="M32">
        <f>SUMIFS(Таблица!I$3:I$380,Таблица!$B$3:$B$380,$B32)</f>
        <v>59</v>
      </c>
      <c r="N32">
        <f>SUMIFS(Таблица!K$3:K$380,Таблица!$B$3:$B$380,$B32)</f>
        <v>186</v>
      </c>
      <c r="O32">
        <f>SUMIFS(Таблица!L$3:L$380,Таблица!$B$3:$B$380,$B32)</f>
        <v>0</v>
      </c>
      <c r="P32">
        <f>SUMIFS(Таблица!M$3:M$380,Таблица!$B$3:$B$380,$B32)</f>
        <v>105</v>
      </c>
      <c r="Q32">
        <f>SUMIFS(Таблица!N$3:N$380,Таблица!$B$3:$B$380,$B32)</f>
        <v>59</v>
      </c>
      <c r="R32">
        <f>SUMIFS(Таблица!O$3:O$380,Таблица!$B$3:$B$380,$B32)</f>
        <v>186</v>
      </c>
      <c r="S32">
        <f>SUMIFS(Таблица!P$3:P$380,Таблица!$B$3:$B$380,$B32)</f>
        <v>4</v>
      </c>
      <c r="T32">
        <f>SUMIFS(Таблица!Q$3:Q$380,Таблица!$B$3:$B$380,$B32)</f>
        <v>241</v>
      </c>
      <c r="U32">
        <f>SUMIFS(Таблица!R$3:R$380,Таблица!$B$3:$B$380,$B32)</f>
        <v>5</v>
      </c>
      <c r="V32">
        <f>SUMIFS(Таблица!S$3:S$380,Таблица!$B$3:$B$380,$B32)</f>
        <v>1</v>
      </c>
      <c r="W32">
        <f>SUMIFS(Таблица!T$3:T$380,Таблица!$B$3:$B$380,$B32)</f>
        <v>0</v>
      </c>
      <c r="X32">
        <f>SUMIFS(Таблица!U$3:U$380,Таблица!$B$3:$B$380,$B32)</f>
        <v>4</v>
      </c>
      <c r="Y32">
        <f>SUMIFS(Таблица!V$3:V$380,Таблица!$B$3:$B$380,$B32)</f>
        <v>0</v>
      </c>
      <c r="Z32">
        <f>SUMIFS(Таблица!W$3:W$380,Таблица!$B$3:$B$380,$B32)</f>
        <v>0</v>
      </c>
      <c r="AA32">
        <f>SUMIFS(Таблица!X$3:X$380,Таблица!$B$3:$B$380,$B32)</f>
        <v>0</v>
      </c>
      <c r="AB32">
        <f>SUMIFS(Таблица!Y$3:Y$380,Таблица!$B$3:$B$380,$B32)</f>
        <v>0</v>
      </c>
      <c r="AD32">
        <f>SUMIFS(Таблица!AA$3:AA$380,Таблица!$B$3:$B$380,$B32)</f>
        <v>13</v>
      </c>
      <c r="AE32" s="52">
        <f t="shared" si="2"/>
        <v>5.3061224489795916E-2</v>
      </c>
      <c r="AF32">
        <f>SUMIFS(Таблица!AC$3:AC$380,Таблица!$B$3:$B$380,$B32)</f>
        <v>36</v>
      </c>
      <c r="AG32" s="52">
        <f t="shared" si="3"/>
        <v>0.14693877551020409</v>
      </c>
      <c r="AH32">
        <f>SUMIFS(Таблица!AE$3:AE$380,Таблица!$B$3:$B$380,$B32)</f>
        <v>7</v>
      </c>
      <c r="AI32" s="52">
        <f t="shared" si="4"/>
        <v>2.8571428571428571E-2</v>
      </c>
      <c r="AJ32">
        <f>SUMIFS(Таблица!AG$3:AG$380,Таблица!$B$3:$B$380,$B32)</f>
        <v>45</v>
      </c>
      <c r="AK32" s="52">
        <f t="shared" si="5"/>
        <v>0.18367346938775511</v>
      </c>
      <c r="AL32">
        <f>SUMIFS(Таблица!AI$3:AI$380,Таблица!$B$3:$B$380,$B32)</f>
        <v>140</v>
      </c>
      <c r="AM32" s="52">
        <f t="shared" si="6"/>
        <v>0.5714285714285714</v>
      </c>
    </row>
    <row r="33" spans="2:39">
      <c r="B33" t="s">
        <v>1866</v>
      </c>
      <c r="D33">
        <f>SUMIFS(Таблица!D$3:D$380,Таблица!$B$3:$B$380,$B33)</f>
        <v>24</v>
      </c>
      <c r="E33">
        <f>SUM($D$2:$D33)</f>
        <v>122623</v>
      </c>
      <c r="F33">
        <f>SUMIFS(Таблица!E$3:E$380,Таблица!$B$3:$B$380,$B33)</f>
        <v>24</v>
      </c>
      <c r="G33">
        <f>SUM($F$2:$F33)</f>
        <v>122489</v>
      </c>
      <c r="H33">
        <f t="shared" si="0"/>
        <v>22</v>
      </c>
      <c r="I33">
        <f>SUM($H$2:$H33)</f>
        <v>97914</v>
      </c>
      <c r="J33" s="52">
        <f t="shared" si="1"/>
        <v>0.91666666666666663</v>
      </c>
      <c r="K33">
        <f>SUMIFS(Таблица!G$3:G$380,Таблица!$B$3:$B$380,$B33)</f>
        <v>24</v>
      </c>
      <c r="L33">
        <f>SUMIFS(Таблица!H$3:H$380,Таблица!$B$3:$B$380,$B33)</f>
        <v>40</v>
      </c>
      <c r="M33">
        <f>SUMIFS(Таблица!I$3:I$380,Таблица!$B$3:$B$380,$B33)</f>
        <v>0</v>
      </c>
      <c r="N33">
        <f>SUMIFS(Таблица!K$3:K$380,Таблица!$B$3:$B$380,$B33)</f>
        <v>24</v>
      </c>
      <c r="O33">
        <f>SUMIFS(Таблица!L$3:L$380,Таблица!$B$3:$B$380,$B33)</f>
        <v>0</v>
      </c>
      <c r="P33">
        <f>SUMIFS(Таблица!M$3:M$380,Таблица!$B$3:$B$380,$B33)</f>
        <v>16</v>
      </c>
      <c r="Q33">
        <f>SUMIFS(Таблица!N$3:N$380,Таблица!$B$3:$B$380,$B33)</f>
        <v>0</v>
      </c>
      <c r="R33">
        <f>SUMIFS(Таблица!O$3:O$380,Таблица!$B$3:$B$380,$B33)</f>
        <v>24</v>
      </c>
      <c r="S33">
        <f>SUMIFS(Таблица!P$3:P$380,Таблица!$B$3:$B$380,$B33)</f>
        <v>0</v>
      </c>
      <c r="T33">
        <f>SUMIFS(Таблица!Q$3:Q$380,Таблица!$B$3:$B$380,$B33)</f>
        <v>24</v>
      </c>
      <c r="U33">
        <f>SUMIFS(Таблица!R$3:R$380,Таблица!$B$3:$B$380,$B33)</f>
        <v>3</v>
      </c>
      <c r="V33">
        <f>SUMIFS(Таблица!S$3:S$380,Таблица!$B$3:$B$380,$B33)</f>
        <v>0</v>
      </c>
      <c r="W33">
        <f>SUMIFS(Таблица!T$3:T$380,Таблица!$B$3:$B$380,$B33)</f>
        <v>0</v>
      </c>
      <c r="X33">
        <f>SUMIFS(Таблица!U$3:U$380,Таблица!$B$3:$B$380,$B33)</f>
        <v>3</v>
      </c>
      <c r="Y33">
        <f>SUMIFS(Таблица!V$3:V$380,Таблица!$B$3:$B$380,$B33)</f>
        <v>0</v>
      </c>
      <c r="Z33">
        <f>SUMIFS(Таблица!W$3:W$380,Таблица!$B$3:$B$380,$B33)</f>
        <v>0</v>
      </c>
      <c r="AA33">
        <f>SUMIFS(Таблица!X$3:X$380,Таблица!$B$3:$B$380,$B33)</f>
        <v>0</v>
      </c>
      <c r="AB33">
        <f>SUMIFS(Таблица!Y$3:Y$380,Таблица!$B$3:$B$380,$B33)</f>
        <v>0</v>
      </c>
      <c r="AD33">
        <f>SUMIFS(Таблица!AA$3:AA$380,Таблица!$B$3:$B$380,$B33)</f>
        <v>0</v>
      </c>
      <c r="AE33" s="52">
        <f t="shared" si="2"/>
        <v>0</v>
      </c>
      <c r="AF33">
        <f>SUMIFS(Таблица!AC$3:AC$380,Таблица!$B$3:$B$380,$B33)</f>
        <v>1</v>
      </c>
      <c r="AG33" s="52">
        <f t="shared" si="3"/>
        <v>4.1666666666666664E-2</v>
      </c>
      <c r="AH33">
        <f>SUMIFS(Таблица!AE$3:AE$380,Таблица!$B$3:$B$380,$B33)</f>
        <v>1</v>
      </c>
      <c r="AI33" s="52">
        <f t="shared" si="4"/>
        <v>4.1666666666666664E-2</v>
      </c>
      <c r="AJ33">
        <f>SUMIFS(Таблица!AG$3:AG$380,Таблица!$B$3:$B$380,$B33)</f>
        <v>0</v>
      </c>
      <c r="AK33" s="52">
        <f t="shared" si="5"/>
        <v>0</v>
      </c>
      <c r="AL33">
        <f>SUMIFS(Таблица!AI$3:AI$380,Таблица!$B$3:$B$380,$B33)</f>
        <v>22</v>
      </c>
      <c r="AM33" s="52">
        <f t="shared" si="6"/>
        <v>0.91666666666666663</v>
      </c>
    </row>
    <row r="34" spans="2:39">
      <c r="B34" t="s">
        <v>1870</v>
      </c>
      <c r="D34">
        <f>SUMIFS(Таблица!D$3:D$380,Таблица!$B$3:$B$380,$B34)</f>
        <v>5367</v>
      </c>
      <c r="E34">
        <f>SUM($D$2:$D34)</f>
        <v>127990</v>
      </c>
      <c r="F34">
        <f>SUMIFS(Таблица!E$3:E$380,Таблица!$B$3:$B$380,$B34)</f>
        <v>5364</v>
      </c>
      <c r="G34">
        <f>SUM($F$2:$F34)</f>
        <v>127853</v>
      </c>
      <c r="H34">
        <f t="shared" ref="H34:H65" si="7">AL34</f>
        <v>4512</v>
      </c>
      <c r="I34">
        <f>SUM($H$2:$H34)</f>
        <v>102426</v>
      </c>
      <c r="J34" s="52">
        <f t="shared" ref="J34:J65" si="8">$AM34</f>
        <v>0.84116331096196872</v>
      </c>
      <c r="K34">
        <f>SUMIFS(Таблица!G$3:G$380,Таблица!$B$3:$B$380,$B34)</f>
        <v>9144</v>
      </c>
      <c r="L34">
        <f>SUMIFS(Таблица!H$3:H$380,Таблица!$B$3:$B$380,$B34)</f>
        <v>17000</v>
      </c>
      <c r="M34">
        <f>SUMIFS(Таблица!I$3:I$380,Таблица!$B$3:$B$380,$B34)</f>
        <v>577</v>
      </c>
      <c r="N34">
        <f>SUMIFS(Таблица!K$3:K$380,Таблица!$B$3:$B$380,$B34)</f>
        <v>4770</v>
      </c>
      <c r="O34">
        <f>SUMIFS(Таблица!L$3:L$380,Таблица!$B$3:$B$380,$B34)</f>
        <v>20</v>
      </c>
      <c r="P34">
        <f>SUMIFS(Таблица!M$3:M$380,Таблица!$B$3:$B$380,$B34)</f>
        <v>11633</v>
      </c>
      <c r="Q34">
        <f>SUMIFS(Таблица!N$3:N$380,Таблица!$B$3:$B$380,$B34)</f>
        <v>597</v>
      </c>
      <c r="R34">
        <f>SUMIFS(Таблица!O$3:O$380,Таблица!$B$3:$B$380,$B34)</f>
        <v>4767</v>
      </c>
      <c r="S34">
        <f>SUMIFS(Таблица!P$3:P$380,Таблица!$B$3:$B$380,$B34)</f>
        <v>73</v>
      </c>
      <c r="T34">
        <f>SUMIFS(Таблица!Q$3:Q$380,Таблица!$B$3:$B$380,$B34)</f>
        <v>5291</v>
      </c>
      <c r="U34">
        <f>SUMIFS(Таблица!R$3:R$380,Таблица!$B$3:$B$380,$B34)</f>
        <v>60</v>
      </c>
      <c r="V34">
        <f>SUMIFS(Таблица!S$3:S$380,Таблица!$B$3:$B$380,$B34)</f>
        <v>1</v>
      </c>
      <c r="W34">
        <f>SUMIFS(Таблица!T$3:T$380,Таблица!$B$3:$B$380,$B34)</f>
        <v>35</v>
      </c>
      <c r="X34">
        <f>SUMIFS(Таблица!U$3:U$380,Таблица!$B$3:$B$380,$B34)</f>
        <v>59</v>
      </c>
      <c r="Y34">
        <f>SUMIFS(Таблица!V$3:V$380,Таблица!$B$3:$B$380,$B34)</f>
        <v>0</v>
      </c>
      <c r="Z34">
        <f>SUMIFS(Таблица!W$3:W$380,Таблица!$B$3:$B$380,$B34)</f>
        <v>0</v>
      </c>
      <c r="AA34">
        <f>SUMIFS(Таблица!X$3:X$380,Таблица!$B$3:$B$380,$B34)</f>
        <v>0</v>
      </c>
      <c r="AB34">
        <f>SUMIFS(Таблица!Y$3:Y$380,Таблица!$B$3:$B$380,$B34)</f>
        <v>0</v>
      </c>
      <c r="AD34">
        <f>SUMIFS(Таблица!AA$3:AA$380,Таблица!$B$3:$B$380,$B34)</f>
        <v>92</v>
      </c>
      <c r="AE34" s="52">
        <f t="shared" ref="AE34:AE65" si="9">(AD34/($S34+$T34))</f>
        <v>1.7151379567486951E-2</v>
      </c>
      <c r="AF34">
        <f>SUMIFS(Таблица!AC$3:AC$380,Таблица!$B$3:$B$380,$B34)</f>
        <v>364</v>
      </c>
      <c r="AG34" s="52">
        <f t="shared" ref="AG34:AG65" si="10">(AF34/($S34+$T34))</f>
        <v>6.7859806114839674E-2</v>
      </c>
      <c r="AH34">
        <f>SUMIFS(Таблица!AE$3:AE$380,Таблица!$B$3:$B$380,$B34)</f>
        <v>56</v>
      </c>
      <c r="AI34" s="52">
        <f t="shared" ref="AI34:AI65" si="11">(AH34/($S34+$T34))</f>
        <v>1.0439970171513796E-2</v>
      </c>
      <c r="AJ34">
        <f>SUMIFS(Таблица!AG$3:AG$380,Таблица!$B$3:$B$380,$B34)</f>
        <v>267</v>
      </c>
      <c r="AK34" s="52">
        <f t="shared" ref="AK34:AK65" si="12">(AJ34/($S34+$T34))</f>
        <v>4.9776286353467564E-2</v>
      </c>
      <c r="AL34">
        <f>SUMIFS(Таблица!AI$3:AI$380,Таблица!$B$3:$B$380,$B34)</f>
        <v>4512</v>
      </c>
      <c r="AM34" s="52">
        <f t="shared" ref="AM34:AM65" si="13">(AL34/($S34+$T34))</f>
        <v>0.84116331096196872</v>
      </c>
    </row>
    <row r="35" spans="2:39">
      <c r="B35" t="s">
        <v>1873</v>
      </c>
      <c r="D35">
        <f>SUMIFS(Таблица!D$3:D$380,Таблица!$B$3:$B$380,$B35)</f>
        <v>585</v>
      </c>
      <c r="E35">
        <f>SUM($D$2:$D35)</f>
        <v>128575</v>
      </c>
      <c r="F35">
        <f>SUMIFS(Таблица!E$3:E$380,Таблица!$B$3:$B$380,$B35)</f>
        <v>585</v>
      </c>
      <c r="G35">
        <f>SUM($F$2:$F35)</f>
        <v>128438</v>
      </c>
      <c r="H35">
        <f t="shared" si="7"/>
        <v>192</v>
      </c>
      <c r="I35">
        <f>SUM($H$2:$H35)</f>
        <v>102618</v>
      </c>
      <c r="J35" s="52">
        <f t="shared" si="8"/>
        <v>0.3282051282051282</v>
      </c>
      <c r="K35">
        <f>SUMIFS(Таблица!G$3:G$380,Таблица!$B$3:$B$380,$B35)</f>
        <v>587</v>
      </c>
      <c r="L35">
        <f>SUMIFS(Таблица!H$3:H$380,Таблица!$B$3:$B$380,$B35)</f>
        <v>750</v>
      </c>
      <c r="M35">
        <f>SUMIFS(Таблица!I$3:I$380,Таблица!$B$3:$B$380,$B35)</f>
        <v>75</v>
      </c>
      <c r="N35">
        <f>SUMIFS(Таблица!K$3:K$380,Таблица!$B$3:$B$380,$B35)</f>
        <v>479</v>
      </c>
      <c r="O35">
        <f>SUMIFS(Таблица!L$3:L$380,Таблица!$B$3:$B$380,$B35)</f>
        <v>31</v>
      </c>
      <c r="P35">
        <f>SUMIFS(Таблица!M$3:M$380,Таблица!$B$3:$B$380,$B35)</f>
        <v>165</v>
      </c>
      <c r="Q35">
        <f>SUMIFS(Таблица!N$3:N$380,Таблица!$B$3:$B$380,$B35)</f>
        <v>106</v>
      </c>
      <c r="R35">
        <f>SUMIFS(Таблица!O$3:O$380,Таблица!$B$3:$B$380,$B35)</f>
        <v>479</v>
      </c>
      <c r="S35">
        <f>SUMIFS(Таблица!P$3:P$380,Таблица!$B$3:$B$380,$B35)</f>
        <v>21</v>
      </c>
      <c r="T35">
        <f>SUMIFS(Таблица!Q$3:Q$380,Таблица!$B$3:$B$380,$B35)</f>
        <v>564</v>
      </c>
      <c r="U35">
        <f>SUMIFS(Таблица!R$3:R$380,Таблица!$B$3:$B$380,$B35)</f>
        <v>5</v>
      </c>
      <c r="V35">
        <f>SUMIFS(Таблица!S$3:S$380,Таблица!$B$3:$B$380,$B35)</f>
        <v>1</v>
      </c>
      <c r="W35">
        <f>SUMIFS(Таблица!T$3:T$380,Таблица!$B$3:$B$380,$B35)</f>
        <v>22</v>
      </c>
      <c r="X35">
        <f>SUMIFS(Таблица!U$3:U$380,Таблица!$B$3:$B$380,$B35)</f>
        <v>4</v>
      </c>
      <c r="Y35">
        <f>SUMIFS(Таблица!V$3:V$380,Таблица!$B$3:$B$380,$B35)</f>
        <v>0</v>
      </c>
      <c r="Z35">
        <f>SUMIFS(Таблица!W$3:W$380,Таблица!$B$3:$B$380,$B35)</f>
        <v>0</v>
      </c>
      <c r="AA35">
        <f>SUMIFS(Таблица!X$3:X$380,Таблица!$B$3:$B$380,$B35)</f>
        <v>0</v>
      </c>
      <c r="AB35">
        <f>SUMIFS(Таблица!Y$3:Y$380,Таблица!$B$3:$B$380,$B35)</f>
        <v>0</v>
      </c>
      <c r="AD35">
        <f>SUMIFS(Таблица!AA$3:AA$380,Таблица!$B$3:$B$380,$B35)</f>
        <v>20</v>
      </c>
      <c r="AE35" s="52">
        <f t="shared" si="9"/>
        <v>3.4188034188034191E-2</v>
      </c>
      <c r="AF35">
        <f>SUMIFS(Таблица!AC$3:AC$380,Таблица!$B$3:$B$380,$B35)</f>
        <v>82</v>
      </c>
      <c r="AG35" s="52">
        <f t="shared" si="10"/>
        <v>0.14017094017094017</v>
      </c>
      <c r="AH35">
        <f>SUMIFS(Таблица!AE$3:AE$380,Таблица!$B$3:$B$380,$B35)</f>
        <v>52</v>
      </c>
      <c r="AI35" s="52">
        <f t="shared" si="11"/>
        <v>8.8888888888888892E-2</v>
      </c>
      <c r="AJ35">
        <f>SUMIFS(Таблица!AG$3:AG$380,Таблица!$B$3:$B$380,$B35)</f>
        <v>218</v>
      </c>
      <c r="AK35" s="52">
        <f t="shared" si="12"/>
        <v>0.37264957264957266</v>
      </c>
      <c r="AL35">
        <f>SUMIFS(Таблица!AI$3:AI$380,Таблица!$B$3:$B$380,$B35)</f>
        <v>192</v>
      </c>
      <c r="AM35" s="52">
        <f t="shared" si="13"/>
        <v>0.3282051282051282</v>
      </c>
    </row>
    <row r="36" spans="2:39">
      <c r="B36" t="s">
        <v>1992</v>
      </c>
      <c r="D36">
        <f>SUMIFS(Таблица!D$3:D$380,Таблица!$B$3:$B$380,$B36)</f>
        <v>125</v>
      </c>
      <c r="E36">
        <f>SUM($D$2:$D36)</f>
        <v>128700</v>
      </c>
      <c r="F36">
        <f>SUMIFS(Таблица!E$3:E$380,Таблица!$B$3:$B$380,$B36)</f>
        <v>125</v>
      </c>
      <c r="G36">
        <f>SUM($F$2:$F36)</f>
        <v>128563</v>
      </c>
      <c r="H36">
        <f t="shared" si="7"/>
        <v>80</v>
      </c>
      <c r="I36">
        <f>SUM($H$2:$H36)</f>
        <v>102698</v>
      </c>
      <c r="J36" s="52">
        <f t="shared" si="8"/>
        <v>0.64</v>
      </c>
      <c r="K36">
        <f>SUMIFS(Таблица!G$3:G$380,Таблица!$B$3:$B$380,$B36)</f>
        <v>125</v>
      </c>
      <c r="L36">
        <f>SUMIFS(Таблица!H$3:H$380,Таблица!$B$3:$B$380,$B36)</f>
        <v>250</v>
      </c>
      <c r="M36">
        <f>SUMIFS(Таблица!I$3:I$380,Таблица!$B$3:$B$380,$B36)</f>
        <v>49</v>
      </c>
      <c r="N36">
        <f>SUMIFS(Таблица!K$3:K$380,Таблица!$B$3:$B$380,$B36)</f>
        <v>72</v>
      </c>
      <c r="O36">
        <f>SUMIFS(Таблица!L$3:L$380,Таблица!$B$3:$B$380,$B36)</f>
        <v>4</v>
      </c>
      <c r="P36">
        <f>SUMIFS(Таблица!M$3:M$380,Таблица!$B$3:$B$380,$B36)</f>
        <v>125</v>
      </c>
      <c r="Q36">
        <f>SUMIFS(Таблица!N$3:N$380,Таблица!$B$3:$B$380,$B36)</f>
        <v>53</v>
      </c>
      <c r="R36">
        <f>SUMIFS(Таблица!O$3:O$380,Таблица!$B$3:$B$380,$B36)</f>
        <v>72</v>
      </c>
      <c r="S36">
        <f>SUMIFS(Таблица!P$3:P$380,Таблица!$B$3:$B$380,$B36)</f>
        <v>1</v>
      </c>
      <c r="T36">
        <f>SUMIFS(Таблица!Q$3:Q$380,Таблица!$B$3:$B$380,$B36)</f>
        <v>124</v>
      </c>
      <c r="U36">
        <f>SUMIFS(Таблица!R$3:R$380,Таблица!$B$3:$B$380,$B36)</f>
        <v>5</v>
      </c>
      <c r="V36">
        <f>SUMIFS(Таблица!S$3:S$380,Таблица!$B$3:$B$380,$B36)</f>
        <v>0</v>
      </c>
      <c r="W36">
        <f>SUMIFS(Таблица!T$3:T$380,Таблица!$B$3:$B$380,$B36)</f>
        <v>0</v>
      </c>
      <c r="X36">
        <f>SUMIFS(Таблица!U$3:U$380,Таблица!$B$3:$B$380,$B36)</f>
        <v>5</v>
      </c>
      <c r="Y36">
        <f>SUMIFS(Таблица!V$3:V$380,Таблица!$B$3:$B$380,$B36)</f>
        <v>0</v>
      </c>
      <c r="Z36">
        <f>SUMIFS(Таблица!W$3:W$380,Таблица!$B$3:$B$380,$B36)</f>
        <v>0</v>
      </c>
      <c r="AA36">
        <f>SUMIFS(Таблица!X$3:X$380,Таблица!$B$3:$B$380,$B36)</f>
        <v>0</v>
      </c>
      <c r="AB36">
        <f>SUMIFS(Таблица!Y$3:Y$380,Таблица!$B$3:$B$380,$B36)</f>
        <v>0</v>
      </c>
      <c r="AD36">
        <f>SUMIFS(Таблица!AA$3:AA$380,Таблица!$B$3:$B$380,$B36)</f>
        <v>3</v>
      </c>
      <c r="AE36" s="52">
        <f t="shared" si="9"/>
        <v>2.4E-2</v>
      </c>
      <c r="AF36">
        <f>SUMIFS(Таблица!AC$3:AC$380,Таблица!$B$3:$B$380,$B36)</f>
        <v>21</v>
      </c>
      <c r="AG36" s="52">
        <f t="shared" si="10"/>
        <v>0.16800000000000001</v>
      </c>
      <c r="AH36">
        <f>SUMIFS(Таблица!AE$3:AE$380,Таблица!$B$3:$B$380,$B36)</f>
        <v>4</v>
      </c>
      <c r="AI36" s="52">
        <f t="shared" si="11"/>
        <v>3.2000000000000001E-2</v>
      </c>
      <c r="AJ36">
        <f>SUMIFS(Таблица!AG$3:AG$380,Таблица!$B$3:$B$380,$B36)</f>
        <v>16</v>
      </c>
      <c r="AK36" s="52">
        <f t="shared" si="12"/>
        <v>0.128</v>
      </c>
      <c r="AL36">
        <f>SUMIFS(Таблица!AI$3:AI$380,Таблица!$B$3:$B$380,$B36)</f>
        <v>80</v>
      </c>
      <c r="AM36" s="52">
        <f t="shared" si="13"/>
        <v>0.64</v>
      </c>
    </row>
    <row r="37" spans="2:39">
      <c r="B37" t="s">
        <v>1875</v>
      </c>
      <c r="D37">
        <f>SUMIFS(Таблица!D$3:D$380,Таблица!$B$3:$B$380,$B37)</f>
        <v>538</v>
      </c>
      <c r="E37">
        <f>SUM($D$2:$D37)</f>
        <v>129238</v>
      </c>
      <c r="F37">
        <f>SUMIFS(Таблица!E$3:E$380,Таблица!$B$3:$B$380,$B37)</f>
        <v>538</v>
      </c>
      <c r="G37">
        <f>SUM($F$2:$F37)</f>
        <v>129101</v>
      </c>
      <c r="H37">
        <f t="shared" si="7"/>
        <v>403</v>
      </c>
      <c r="I37">
        <f>SUM($H$2:$H37)</f>
        <v>103101</v>
      </c>
      <c r="J37" s="52">
        <f t="shared" si="8"/>
        <v>0.74907063197026025</v>
      </c>
      <c r="K37">
        <f>SUMIFS(Таблица!G$3:G$380,Таблица!$B$3:$B$380,$B37)</f>
        <v>538</v>
      </c>
      <c r="L37">
        <f>SUMIFS(Таблица!H$3:H$380,Таблица!$B$3:$B$380,$B37)</f>
        <v>600</v>
      </c>
      <c r="M37">
        <f>SUMIFS(Таблица!I$3:I$380,Таблица!$B$3:$B$380,$B37)</f>
        <v>514</v>
      </c>
      <c r="N37">
        <f>SUMIFS(Таблица!K$3:K$380,Таблица!$B$3:$B$380,$B37)</f>
        <v>24</v>
      </c>
      <c r="O37">
        <f>SUMIFS(Таблица!L$3:L$380,Таблица!$B$3:$B$380,$B37)</f>
        <v>0</v>
      </c>
      <c r="P37">
        <f>SUMIFS(Таблица!M$3:M$380,Таблица!$B$3:$B$380,$B37)</f>
        <v>62</v>
      </c>
      <c r="Q37">
        <f>SUMIFS(Таблица!N$3:N$380,Таблица!$B$3:$B$380,$B37)</f>
        <v>514</v>
      </c>
      <c r="R37">
        <f>SUMIFS(Таблица!O$3:O$380,Таблица!$B$3:$B$380,$B37)</f>
        <v>24</v>
      </c>
      <c r="S37">
        <f>SUMIFS(Таблица!P$3:P$380,Таблица!$B$3:$B$380,$B37)</f>
        <v>10</v>
      </c>
      <c r="T37">
        <f>SUMIFS(Таблица!Q$3:Q$380,Таблица!$B$3:$B$380,$B37)</f>
        <v>528</v>
      </c>
      <c r="U37">
        <f>SUMIFS(Таблица!R$3:R$380,Таблица!$B$3:$B$380,$B37)</f>
        <v>3</v>
      </c>
      <c r="V37">
        <f>SUMIFS(Таблица!S$3:S$380,Таблица!$B$3:$B$380,$B37)</f>
        <v>0</v>
      </c>
      <c r="W37">
        <f>SUMIFS(Таблица!T$3:T$380,Таблица!$B$3:$B$380,$B37)</f>
        <v>0</v>
      </c>
      <c r="X37">
        <f>SUMIFS(Таблица!U$3:U$380,Таблица!$B$3:$B$380,$B37)</f>
        <v>3</v>
      </c>
      <c r="Y37">
        <f>SUMIFS(Таблица!V$3:V$380,Таблица!$B$3:$B$380,$B37)</f>
        <v>0</v>
      </c>
      <c r="Z37">
        <f>SUMIFS(Таблица!W$3:W$380,Таблица!$B$3:$B$380,$B37)</f>
        <v>0</v>
      </c>
      <c r="AA37">
        <f>SUMIFS(Таблица!X$3:X$380,Таблица!$B$3:$B$380,$B37)</f>
        <v>0</v>
      </c>
      <c r="AB37">
        <f>SUMIFS(Таблица!Y$3:Y$380,Таблица!$B$3:$B$380,$B37)</f>
        <v>0</v>
      </c>
      <c r="AD37">
        <f>SUMIFS(Таблица!AA$3:AA$380,Таблица!$B$3:$B$380,$B37)</f>
        <v>56</v>
      </c>
      <c r="AE37" s="52">
        <f t="shared" si="9"/>
        <v>0.10408921933085502</v>
      </c>
      <c r="AF37">
        <f>SUMIFS(Таблица!AC$3:AC$380,Таблица!$B$3:$B$380,$B37)</f>
        <v>44</v>
      </c>
      <c r="AG37" s="52">
        <f t="shared" si="10"/>
        <v>8.1784386617100371E-2</v>
      </c>
      <c r="AH37">
        <f>SUMIFS(Таблица!AE$3:AE$380,Таблица!$B$3:$B$380,$B37)</f>
        <v>7</v>
      </c>
      <c r="AI37" s="52">
        <f t="shared" si="11"/>
        <v>1.3011152416356878E-2</v>
      </c>
      <c r="AJ37">
        <f>SUMIFS(Таблица!AG$3:AG$380,Таблица!$B$3:$B$380,$B37)</f>
        <v>18</v>
      </c>
      <c r="AK37" s="52">
        <f t="shared" si="12"/>
        <v>3.3457249070631967E-2</v>
      </c>
      <c r="AL37">
        <f>SUMIFS(Таблица!AI$3:AI$380,Таблица!$B$3:$B$380,$B37)</f>
        <v>403</v>
      </c>
      <c r="AM37" s="52">
        <f t="shared" si="13"/>
        <v>0.74907063197026025</v>
      </c>
    </row>
    <row r="38" spans="2:39">
      <c r="B38" t="s">
        <v>1877</v>
      </c>
      <c r="D38">
        <f>SUMIFS(Таблица!D$3:D$380,Таблица!$B$3:$B$380,$B38)</f>
        <v>1326</v>
      </c>
      <c r="E38">
        <f>SUM($D$2:$D38)</f>
        <v>130564</v>
      </c>
      <c r="F38">
        <f>SUMIFS(Таблица!E$3:E$380,Таблица!$B$3:$B$380,$B38)</f>
        <v>1326</v>
      </c>
      <c r="G38">
        <f>SUM($F$2:$F38)</f>
        <v>130427</v>
      </c>
      <c r="H38">
        <f t="shared" si="7"/>
        <v>710</v>
      </c>
      <c r="I38">
        <f>SUM($H$2:$H38)</f>
        <v>103811</v>
      </c>
      <c r="J38" s="52">
        <f t="shared" si="8"/>
        <v>0.53544494720965308</v>
      </c>
      <c r="K38">
        <f>SUMIFS(Таблица!G$3:G$380,Таблица!$B$3:$B$380,$B38)</f>
        <v>1326</v>
      </c>
      <c r="L38">
        <f>SUMIFS(Таблица!H$3:H$380,Таблица!$B$3:$B$380,$B38)</f>
        <v>3500</v>
      </c>
      <c r="M38">
        <f>SUMIFS(Таблица!I$3:I$380,Таблица!$B$3:$B$380,$B38)</f>
        <v>889</v>
      </c>
      <c r="N38">
        <f>SUMIFS(Таблица!K$3:K$380,Таблица!$B$3:$B$380,$B38)</f>
        <v>437</v>
      </c>
      <c r="O38">
        <f>SUMIFS(Таблица!L$3:L$380,Таблица!$B$3:$B$380,$B38)</f>
        <v>0</v>
      </c>
      <c r="P38">
        <f>SUMIFS(Таблица!M$3:M$380,Таблица!$B$3:$B$380,$B38)</f>
        <v>2174</v>
      </c>
      <c r="Q38">
        <f>SUMIFS(Таблица!N$3:N$380,Таблица!$B$3:$B$380,$B38)</f>
        <v>889</v>
      </c>
      <c r="R38">
        <f>SUMIFS(Таблица!O$3:O$380,Таблица!$B$3:$B$380,$B38)</f>
        <v>437</v>
      </c>
      <c r="S38">
        <f>SUMIFS(Таблица!P$3:P$380,Таблица!$B$3:$B$380,$B38)</f>
        <v>15</v>
      </c>
      <c r="T38">
        <f>SUMIFS(Таблица!Q$3:Q$380,Таблица!$B$3:$B$380,$B38)</f>
        <v>1311</v>
      </c>
      <c r="U38">
        <f>SUMIFS(Таблица!R$3:R$380,Таблица!$B$3:$B$380,$B38)</f>
        <v>25</v>
      </c>
      <c r="V38">
        <f>SUMIFS(Таблица!S$3:S$380,Таблица!$B$3:$B$380,$B38)</f>
        <v>0</v>
      </c>
      <c r="W38">
        <f>SUMIFS(Таблица!T$3:T$380,Таблица!$B$3:$B$380,$B38)</f>
        <v>132</v>
      </c>
      <c r="X38">
        <f>SUMIFS(Таблица!U$3:U$380,Таблица!$B$3:$B$380,$B38)</f>
        <v>25</v>
      </c>
      <c r="Y38">
        <f>SUMIFS(Таблица!V$3:V$380,Таблица!$B$3:$B$380,$B38)</f>
        <v>0</v>
      </c>
      <c r="Z38">
        <f>SUMIFS(Таблица!W$3:W$380,Таблица!$B$3:$B$380,$B38)</f>
        <v>0</v>
      </c>
      <c r="AA38">
        <f>SUMIFS(Таблица!X$3:X$380,Таблица!$B$3:$B$380,$B38)</f>
        <v>0</v>
      </c>
      <c r="AB38">
        <f>SUMIFS(Таблица!Y$3:Y$380,Таблица!$B$3:$B$380,$B38)</f>
        <v>0</v>
      </c>
      <c r="AD38">
        <f>SUMIFS(Таблица!AA$3:AA$380,Таблица!$B$3:$B$380,$B38)</f>
        <v>54</v>
      </c>
      <c r="AE38" s="52">
        <f t="shared" si="9"/>
        <v>4.072398190045249E-2</v>
      </c>
      <c r="AF38">
        <f>SUMIFS(Таблица!AC$3:AC$380,Таблица!$B$3:$B$380,$B38)</f>
        <v>204</v>
      </c>
      <c r="AG38" s="52">
        <f t="shared" si="10"/>
        <v>0.15384615384615385</v>
      </c>
      <c r="AH38">
        <f>SUMIFS(Таблица!AE$3:AE$380,Таблица!$B$3:$B$380,$B38)</f>
        <v>44</v>
      </c>
      <c r="AI38" s="52">
        <f t="shared" si="11"/>
        <v>3.3182503770739065E-2</v>
      </c>
      <c r="AJ38">
        <f>SUMIFS(Таблица!AG$3:AG$380,Таблица!$B$3:$B$380,$B38)</f>
        <v>299</v>
      </c>
      <c r="AK38" s="52">
        <f t="shared" si="12"/>
        <v>0.22549019607843138</v>
      </c>
      <c r="AL38">
        <f>SUMIFS(Таблица!AI$3:AI$380,Таблица!$B$3:$B$380,$B38)</f>
        <v>710</v>
      </c>
      <c r="AM38" s="52">
        <f t="shared" si="13"/>
        <v>0.53544494720965308</v>
      </c>
    </row>
    <row r="39" spans="2:39">
      <c r="B39" t="s">
        <v>1880</v>
      </c>
      <c r="D39">
        <f>SUMIFS(Таблица!D$3:D$380,Таблица!$B$3:$B$380,$B39)</f>
        <v>68</v>
      </c>
      <c r="E39">
        <f>SUM($D$2:$D39)</f>
        <v>130632</v>
      </c>
      <c r="F39">
        <f>SUMIFS(Таблица!E$3:E$380,Таблица!$B$3:$B$380,$B39)</f>
        <v>68</v>
      </c>
      <c r="G39">
        <f>SUM($F$2:$F39)</f>
        <v>130495</v>
      </c>
      <c r="H39">
        <f t="shared" si="7"/>
        <v>41</v>
      </c>
      <c r="I39">
        <f>SUM($H$2:$H39)</f>
        <v>103852</v>
      </c>
      <c r="J39" s="52">
        <f t="shared" si="8"/>
        <v>0.6029411764705882</v>
      </c>
      <c r="K39">
        <f>SUMIFS(Таблица!G$3:G$380,Таблица!$B$3:$B$380,$B39)</f>
        <v>68</v>
      </c>
      <c r="L39">
        <f>SUMIFS(Таблица!H$3:H$380,Таблица!$B$3:$B$380,$B39)</f>
        <v>150</v>
      </c>
      <c r="M39">
        <f>SUMIFS(Таблица!I$3:I$380,Таблица!$B$3:$B$380,$B39)</f>
        <v>0</v>
      </c>
      <c r="N39">
        <f>SUMIFS(Таблица!K$3:K$380,Таблица!$B$3:$B$380,$B39)</f>
        <v>68</v>
      </c>
      <c r="O39">
        <f>SUMIFS(Таблица!L$3:L$380,Таблица!$B$3:$B$380,$B39)</f>
        <v>0</v>
      </c>
      <c r="P39">
        <f>SUMIFS(Таблица!M$3:M$380,Таблица!$B$3:$B$380,$B39)</f>
        <v>82</v>
      </c>
      <c r="Q39">
        <f>SUMIFS(Таблица!N$3:N$380,Таблица!$B$3:$B$380,$B39)</f>
        <v>0</v>
      </c>
      <c r="R39">
        <f>SUMIFS(Таблица!O$3:O$380,Таблица!$B$3:$B$380,$B39)</f>
        <v>68</v>
      </c>
      <c r="S39">
        <f>SUMIFS(Таблица!P$3:P$380,Таблица!$B$3:$B$380,$B39)</f>
        <v>1</v>
      </c>
      <c r="T39">
        <f>SUMIFS(Таблица!Q$3:Q$380,Таблица!$B$3:$B$380,$B39)</f>
        <v>67</v>
      </c>
      <c r="U39">
        <f>SUMIFS(Таблица!R$3:R$380,Таблица!$B$3:$B$380,$B39)</f>
        <v>5</v>
      </c>
      <c r="V39">
        <f>SUMIFS(Таблица!S$3:S$380,Таблица!$B$3:$B$380,$B39)</f>
        <v>0</v>
      </c>
      <c r="W39">
        <f>SUMIFS(Таблица!T$3:T$380,Таблица!$B$3:$B$380,$B39)</f>
        <v>0</v>
      </c>
      <c r="X39">
        <f>SUMIFS(Таблица!U$3:U$380,Таблица!$B$3:$B$380,$B39)</f>
        <v>5</v>
      </c>
      <c r="Y39">
        <f>SUMIFS(Таблица!V$3:V$380,Таблица!$B$3:$B$380,$B39)</f>
        <v>0</v>
      </c>
      <c r="Z39">
        <f>SUMIFS(Таблица!W$3:W$380,Таблица!$B$3:$B$380,$B39)</f>
        <v>0</v>
      </c>
      <c r="AA39">
        <f>SUMIFS(Таблица!X$3:X$380,Таблица!$B$3:$B$380,$B39)</f>
        <v>0</v>
      </c>
      <c r="AB39">
        <f>SUMIFS(Таблица!Y$3:Y$380,Таблица!$B$3:$B$380,$B39)</f>
        <v>0</v>
      </c>
      <c r="AD39">
        <f>SUMIFS(Таблица!AA$3:AA$380,Таблица!$B$3:$B$380,$B39)</f>
        <v>5</v>
      </c>
      <c r="AE39" s="52">
        <f t="shared" si="9"/>
        <v>7.3529411764705885E-2</v>
      </c>
      <c r="AF39">
        <f>SUMIFS(Таблица!AC$3:AC$380,Таблица!$B$3:$B$380,$B39)</f>
        <v>8</v>
      </c>
      <c r="AG39" s="52">
        <f t="shared" si="10"/>
        <v>0.11764705882352941</v>
      </c>
      <c r="AH39">
        <f>SUMIFS(Таблица!AE$3:AE$380,Таблица!$B$3:$B$380,$B39)</f>
        <v>2</v>
      </c>
      <c r="AI39" s="52">
        <f t="shared" si="11"/>
        <v>2.9411764705882353E-2</v>
      </c>
      <c r="AJ39">
        <f>SUMIFS(Таблица!AG$3:AG$380,Таблица!$B$3:$B$380,$B39)</f>
        <v>11</v>
      </c>
      <c r="AK39" s="52">
        <f t="shared" si="12"/>
        <v>0.16176470588235295</v>
      </c>
      <c r="AL39">
        <f>SUMIFS(Таблица!AI$3:AI$380,Таблица!$B$3:$B$380,$B39)</f>
        <v>41</v>
      </c>
      <c r="AM39" s="52">
        <f t="shared" si="13"/>
        <v>0.6029411764705882</v>
      </c>
    </row>
    <row r="40" spans="2:39">
      <c r="B40" t="s">
        <v>1882</v>
      </c>
      <c r="D40">
        <f>SUMIFS(Таблица!D$3:D$380,Таблица!$B$3:$B$380,$B40)</f>
        <v>94</v>
      </c>
      <c r="E40">
        <f>SUM($D$2:$D40)</f>
        <v>130726</v>
      </c>
      <c r="F40">
        <f>SUMIFS(Таблица!E$3:E$380,Таблица!$B$3:$B$380,$B40)</f>
        <v>94</v>
      </c>
      <c r="G40">
        <f>SUM($F$2:$F40)</f>
        <v>130589</v>
      </c>
      <c r="H40">
        <f t="shared" si="7"/>
        <v>56</v>
      </c>
      <c r="I40">
        <f>SUM($H$2:$H40)</f>
        <v>103908</v>
      </c>
      <c r="J40" s="52">
        <f t="shared" si="8"/>
        <v>0.5957446808510638</v>
      </c>
      <c r="K40">
        <f>SUMIFS(Таблица!G$3:G$380,Таблица!$B$3:$B$380,$B40)</f>
        <v>145</v>
      </c>
      <c r="L40">
        <f>SUMIFS(Таблица!H$3:H$380,Таблица!$B$3:$B$380,$B40)</f>
        <v>200</v>
      </c>
      <c r="M40">
        <f>SUMIFS(Таблица!I$3:I$380,Таблица!$B$3:$B$380,$B40)</f>
        <v>30</v>
      </c>
      <c r="N40">
        <f>SUMIFS(Таблица!K$3:K$380,Таблица!$B$3:$B$380,$B40)</f>
        <v>64</v>
      </c>
      <c r="O40">
        <f>SUMIFS(Таблица!L$3:L$380,Таблица!$B$3:$B$380,$B40)</f>
        <v>0</v>
      </c>
      <c r="P40">
        <f>SUMIFS(Таблица!M$3:M$380,Таблица!$B$3:$B$380,$B40)</f>
        <v>106</v>
      </c>
      <c r="Q40">
        <f>SUMIFS(Таблица!N$3:N$380,Таблица!$B$3:$B$380,$B40)</f>
        <v>30</v>
      </c>
      <c r="R40">
        <f>SUMIFS(Таблица!O$3:O$380,Таблица!$B$3:$B$380,$B40)</f>
        <v>64</v>
      </c>
      <c r="S40">
        <f>SUMIFS(Таблица!P$3:P$380,Таблица!$B$3:$B$380,$B40)</f>
        <v>1</v>
      </c>
      <c r="T40">
        <f>SUMIFS(Таблица!Q$3:Q$380,Таблица!$B$3:$B$380,$B40)</f>
        <v>93</v>
      </c>
      <c r="U40">
        <f>SUMIFS(Таблица!R$3:R$380,Таблица!$B$3:$B$380,$B40)</f>
        <v>5</v>
      </c>
      <c r="V40">
        <f>SUMIFS(Таблица!S$3:S$380,Таблица!$B$3:$B$380,$B40)</f>
        <v>0</v>
      </c>
      <c r="W40">
        <f>SUMIFS(Таблица!T$3:T$380,Таблица!$B$3:$B$380,$B40)</f>
        <v>0</v>
      </c>
      <c r="X40">
        <f>SUMIFS(Таблица!U$3:U$380,Таблица!$B$3:$B$380,$B40)</f>
        <v>5</v>
      </c>
      <c r="Y40">
        <f>SUMIFS(Таблица!V$3:V$380,Таблица!$B$3:$B$380,$B40)</f>
        <v>0</v>
      </c>
      <c r="Z40">
        <f>SUMIFS(Таблица!W$3:W$380,Таблица!$B$3:$B$380,$B40)</f>
        <v>0</v>
      </c>
      <c r="AA40">
        <f>SUMIFS(Таблица!X$3:X$380,Таблица!$B$3:$B$380,$B40)</f>
        <v>0</v>
      </c>
      <c r="AB40">
        <f>SUMIFS(Таблица!Y$3:Y$380,Таблица!$B$3:$B$380,$B40)</f>
        <v>0</v>
      </c>
      <c r="AD40">
        <f>SUMIFS(Таблица!AA$3:AA$380,Таблица!$B$3:$B$380,$B40)</f>
        <v>6</v>
      </c>
      <c r="AE40" s="52">
        <f t="shared" si="9"/>
        <v>6.3829787234042548E-2</v>
      </c>
      <c r="AF40">
        <f>SUMIFS(Таблица!AC$3:AC$380,Таблица!$B$3:$B$380,$B40)</f>
        <v>12</v>
      </c>
      <c r="AG40" s="52">
        <f t="shared" si="10"/>
        <v>0.1276595744680851</v>
      </c>
      <c r="AH40">
        <f>SUMIFS(Таблица!AE$3:AE$380,Таблица!$B$3:$B$380,$B40)</f>
        <v>2</v>
      </c>
      <c r="AI40" s="52">
        <f t="shared" si="11"/>
        <v>2.1276595744680851E-2</v>
      </c>
      <c r="AJ40">
        <f>SUMIFS(Таблица!AG$3:AG$380,Таблица!$B$3:$B$380,$B40)</f>
        <v>17</v>
      </c>
      <c r="AK40" s="52">
        <f t="shared" si="12"/>
        <v>0.18085106382978725</v>
      </c>
      <c r="AL40">
        <f>SUMIFS(Таблица!AI$3:AI$380,Таблица!$B$3:$B$380,$B40)</f>
        <v>56</v>
      </c>
      <c r="AM40" s="52">
        <f t="shared" si="13"/>
        <v>0.5957446808510638</v>
      </c>
    </row>
    <row r="41" spans="2:39">
      <c r="B41" t="s">
        <v>1884</v>
      </c>
      <c r="D41">
        <f>SUMIFS(Таблица!D$3:D$380,Таблица!$B$3:$B$380,$B41)</f>
        <v>11562</v>
      </c>
      <c r="E41">
        <f>SUM($D$2:$D41)</f>
        <v>142288</v>
      </c>
      <c r="F41">
        <f>SUMIFS(Таблица!E$3:E$380,Таблица!$B$3:$B$380,$B41)</f>
        <v>11550</v>
      </c>
      <c r="G41">
        <f>SUM($F$2:$F41)</f>
        <v>142139</v>
      </c>
      <c r="H41">
        <f t="shared" si="7"/>
        <v>5551</v>
      </c>
      <c r="I41">
        <f>SUM($H$2:$H41)</f>
        <v>109459</v>
      </c>
      <c r="J41" s="52">
        <f t="shared" si="8"/>
        <v>0.48060606060606059</v>
      </c>
      <c r="K41">
        <f>SUMIFS(Таблица!G$3:G$380,Таблица!$B$3:$B$380,$B41)</f>
        <v>11562</v>
      </c>
      <c r="L41">
        <f>SUMIFS(Таблица!H$3:H$380,Таблица!$B$3:$B$380,$B41)</f>
        <v>153000</v>
      </c>
      <c r="M41">
        <f>SUMIFS(Таблица!I$3:I$380,Таблица!$B$3:$B$380,$B41)</f>
        <v>0</v>
      </c>
      <c r="N41">
        <f>SUMIFS(Таблица!K$3:K$380,Таблица!$B$3:$B$380,$B41)</f>
        <v>9816</v>
      </c>
      <c r="O41">
        <f>SUMIFS(Таблица!L$3:L$380,Таблица!$B$3:$B$380,$B41)</f>
        <v>1746</v>
      </c>
      <c r="P41">
        <f>SUMIFS(Таблица!M$3:M$380,Таблица!$B$3:$B$380,$B41)</f>
        <v>141438</v>
      </c>
      <c r="Q41">
        <f>SUMIFS(Таблица!N$3:N$380,Таблица!$B$3:$B$380,$B41)</f>
        <v>1745</v>
      </c>
      <c r="R41">
        <f>SUMIFS(Таблица!O$3:O$380,Таблица!$B$3:$B$380,$B41)</f>
        <v>9805</v>
      </c>
      <c r="S41">
        <f>SUMIFS(Таблица!P$3:P$380,Таблица!$B$3:$B$380,$B41)</f>
        <v>149</v>
      </c>
      <c r="T41">
        <f>SUMIFS(Таблица!Q$3:Q$380,Таблица!$B$3:$B$380,$B41)</f>
        <v>11401</v>
      </c>
      <c r="U41">
        <f>SUMIFS(Таблица!R$3:R$380,Таблица!$B$3:$B$380,$B41)</f>
        <v>325</v>
      </c>
      <c r="V41">
        <f>SUMIFS(Таблица!S$3:S$380,Таблица!$B$3:$B$380,$B41)</f>
        <v>2</v>
      </c>
      <c r="W41">
        <f>SUMIFS(Таблица!T$3:T$380,Таблица!$B$3:$B$380,$B41)</f>
        <v>260</v>
      </c>
      <c r="X41">
        <f>SUMIFS(Таблица!U$3:U$380,Таблица!$B$3:$B$380,$B41)</f>
        <v>323</v>
      </c>
      <c r="Y41">
        <f>SUMIFS(Таблица!V$3:V$380,Таблица!$B$3:$B$380,$B41)</f>
        <v>0</v>
      </c>
      <c r="Z41">
        <f>SUMIFS(Таблица!W$3:W$380,Таблица!$B$3:$B$380,$B41)</f>
        <v>0</v>
      </c>
      <c r="AA41">
        <f>SUMIFS(Таблица!X$3:X$380,Таблица!$B$3:$B$380,$B41)</f>
        <v>0</v>
      </c>
      <c r="AB41">
        <f>SUMIFS(Таблица!Y$3:Y$380,Таблица!$B$3:$B$380,$B41)</f>
        <v>0</v>
      </c>
      <c r="AD41">
        <f>SUMIFS(Таблица!AA$3:AA$380,Таблица!$B$3:$B$380,$B41)</f>
        <v>274</v>
      </c>
      <c r="AE41" s="52">
        <f t="shared" si="9"/>
        <v>2.3722943722943722E-2</v>
      </c>
      <c r="AF41">
        <f>SUMIFS(Таблица!AC$3:AC$380,Таблица!$B$3:$B$380,$B41)</f>
        <v>630</v>
      </c>
      <c r="AG41" s="52">
        <f t="shared" si="10"/>
        <v>5.4545454545454543E-2</v>
      </c>
      <c r="AH41">
        <f>SUMIFS(Таблица!AE$3:AE$380,Таблица!$B$3:$B$380,$B41)</f>
        <v>462</v>
      </c>
      <c r="AI41" s="52">
        <f t="shared" si="11"/>
        <v>0.04</v>
      </c>
      <c r="AJ41">
        <f>SUMIFS(Таблица!AG$3:AG$380,Таблица!$B$3:$B$380,$B41)</f>
        <v>4484</v>
      </c>
      <c r="AK41" s="52">
        <f t="shared" si="12"/>
        <v>0.38822510822510825</v>
      </c>
      <c r="AL41">
        <f>SUMIFS(Таблица!AI$3:AI$380,Таблица!$B$3:$B$380,$B41)</f>
        <v>5551</v>
      </c>
      <c r="AM41" s="52">
        <f t="shared" si="13"/>
        <v>0.48060606060606059</v>
      </c>
    </row>
    <row r="42" spans="2:39">
      <c r="B42" t="s">
        <v>1899</v>
      </c>
      <c r="D42">
        <f>SUMIFS(Таблица!D$3:D$380,Таблица!$B$3:$B$380,$B42)</f>
        <v>1368</v>
      </c>
      <c r="E42">
        <f>SUM($D$2:$D42)</f>
        <v>143656</v>
      </c>
      <c r="F42">
        <f>SUMIFS(Таблица!E$3:E$380,Таблица!$B$3:$B$380,$B42)</f>
        <v>1365</v>
      </c>
      <c r="G42">
        <f>SUM($F$2:$F42)</f>
        <v>143504</v>
      </c>
      <c r="H42">
        <f t="shared" si="7"/>
        <v>630</v>
      </c>
      <c r="I42">
        <f>SUM($H$2:$H42)</f>
        <v>110089</v>
      </c>
      <c r="J42" s="52">
        <f t="shared" si="8"/>
        <v>0.46153846153846156</v>
      </c>
      <c r="K42">
        <f>SUMIFS(Таблица!G$3:G$380,Таблица!$B$3:$B$380,$B42)</f>
        <v>1408</v>
      </c>
      <c r="L42">
        <f>SUMIFS(Таблица!H$3:H$380,Таблица!$B$3:$B$380,$B42)</f>
        <v>2100</v>
      </c>
      <c r="M42">
        <f>SUMIFS(Таблица!I$3:I$380,Таблица!$B$3:$B$380,$B42)</f>
        <v>217</v>
      </c>
      <c r="N42">
        <f>SUMIFS(Таблица!K$3:K$380,Таблица!$B$3:$B$380,$B42)</f>
        <v>1131</v>
      </c>
      <c r="O42">
        <f>SUMIFS(Таблица!L$3:L$380,Таблица!$B$3:$B$380,$B42)</f>
        <v>20</v>
      </c>
      <c r="P42">
        <f>SUMIFS(Таблица!M$3:M$380,Таблица!$B$3:$B$380,$B42)</f>
        <v>732</v>
      </c>
      <c r="Q42">
        <f>SUMIFS(Таблица!N$3:N$380,Таблица!$B$3:$B$380,$B42)</f>
        <v>237</v>
      </c>
      <c r="R42">
        <f>SUMIFS(Таблица!O$3:O$380,Таблица!$B$3:$B$380,$B42)</f>
        <v>1128</v>
      </c>
      <c r="S42">
        <f>SUMIFS(Таблица!P$3:P$380,Таблица!$B$3:$B$380,$B42)</f>
        <v>26</v>
      </c>
      <c r="T42">
        <f>SUMIFS(Таблица!Q$3:Q$380,Таблица!$B$3:$B$380,$B42)</f>
        <v>1339</v>
      </c>
      <c r="U42">
        <f>SUMIFS(Таблица!R$3:R$380,Таблица!$B$3:$B$380,$B42)</f>
        <v>40</v>
      </c>
      <c r="V42">
        <f>SUMIFS(Таблица!S$3:S$380,Таблица!$B$3:$B$380,$B42)</f>
        <v>0</v>
      </c>
      <c r="W42">
        <f>SUMIFS(Таблица!T$3:T$380,Таблица!$B$3:$B$380,$B42)</f>
        <v>85</v>
      </c>
      <c r="X42">
        <f>SUMIFS(Таблица!U$3:U$380,Таблица!$B$3:$B$380,$B42)</f>
        <v>40</v>
      </c>
      <c r="Y42">
        <f>SUMIFS(Таблица!V$3:V$380,Таблица!$B$3:$B$380,$B42)</f>
        <v>0</v>
      </c>
      <c r="Z42">
        <f>SUMIFS(Таблица!W$3:W$380,Таблица!$B$3:$B$380,$B42)</f>
        <v>0</v>
      </c>
      <c r="AA42">
        <f>SUMIFS(Таблица!X$3:X$380,Таблица!$B$3:$B$380,$B42)</f>
        <v>0</v>
      </c>
      <c r="AB42">
        <f>SUMIFS(Таблица!Y$3:Y$380,Таблица!$B$3:$B$380,$B42)</f>
        <v>0</v>
      </c>
      <c r="AD42">
        <f>SUMIFS(Таблица!AA$3:AA$380,Таблица!$B$3:$B$380,$B42)</f>
        <v>72</v>
      </c>
      <c r="AE42" s="52">
        <f t="shared" si="9"/>
        <v>5.2747252747252747E-2</v>
      </c>
      <c r="AF42">
        <f>SUMIFS(Таблица!AC$3:AC$380,Таблица!$B$3:$B$380,$B42)</f>
        <v>226</v>
      </c>
      <c r="AG42" s="52">
        <f t="shared" si="10"/>
        <v>0.16556776556776556</v>
      </c>
      <c r="AH42">
        <f>SUMIFS(Таблица!AE$3:AE$380,Таблица!$B$3:$B$380,$B42)</f>
        <v>77</v>
      </c>
      <c r="AI42" s="52">
        <f t="shared" si="11"/>
        <v>5.6410256410256411E-2</v>
      </c>
      <c r="AJ42">
        <f>SUMIFS(Таблица!AG$3:AG$380,Таблица!$B$3:$B$380,$B42)</f>
        <v>334</v>
      </c>
      <c r="AK42" s="52">
        <f t="shared" si="12"/>
        <v>0.24468864468864468</v>
      </c>
      <c r="AL42">
        <f>SUMIFS(Таблица!AI$3:AI$380,Таблица!$B$3:$B$380,$B42)</f>
        <v>630</v>
      </c>
      <c r="AM42" s="52">
        <f t="shared" si="13"/>
        <v>0.46153846153846156</v>
      </c>
    </row>
    <row r="43" spans="2:39">
      <c r="B43" t="s">
        <v>1904</v>
      </c>
      <c r="D43">
        <f>SUMIFS(Таблица!D$3:D$380,Таблица!$B$3:$B$380,$B43)</f>
        <v>631</v>
      </c>
      <c r="E43">
        <f>SUM($D$2:$D43)</f>
        <v>144287</v>
      </c>
      <c r="F43">
        <f>SUMIFS(Таблица!E$3:E$380,Таблица!$B$3:$B$380,$B43)</f>
        <v>630</v>
      </c>
      <c r="G43">
        <f>SUM($F$2:$F43)</f>
        <v>144134</v>
      </c>
      <c r="H43">
        <f t="shared" si="7"/>
        <v>260</v>
      </c>
      <c r="I43">
        <f>SUM($H$2:$H43)</f>
        <v>110349</v>
      </c>
      <c r="J43" s="52">
        <f t="shared" si="8"/>
        <v>0.41269841269841268</v>
      </c>
      <c r="K43">
        <f>SUMIFS(Таблица!G$3:G$380,Таблица!$B$3:$B$380,$B43)</f>
        <v>635</v>
      </c>
      <c r="L43">
        <f>SUMIFS(Таблица!H$3:H$380,Таблица!$B$3:$B$380,$B43)</f>
        <v>700</v>
      </c>
      <c r="M43">
        <f>SUMIFS(Таблица!I$3:I$380,Таблица!$B$3:$B$380,$B43)</f>
        <v>466</v>
      </c>
      <c r="N43">
        <f>SUMIFS(Таблица!K$3:K$380,Таблица!$B$3:$B$380,$B43)</f>
        <v>165</v>
      </c>
      <c r="O43">
        <f>SUMIFS(Таблица!L$3:L$380,Таблица!$B$3:$B$380,$B43)</f>
        <v>0</v>
      </c>
      <c r="P43">
        <f>SUMIFS(Таблица!M$3:M$380,Таблица!$B$3:$B$380,$B43)</f>
        <v>69</v>
      </c>
      <c r="Q43">
        <f>SUMIFS(Таблица!N$3:N$380,Таблица!$B$3:$B$380,$B43)</f>
        <v>465</v>
      </c>
      <c r="R43">
        <f>SUMIFS(Таблица!O$3:O$380,Таблица!$B$3:$B$380,$B43)</f>
        <v>165</v>
      </c>
      <c r="S43">
        <f>SUMIFS(Таблица!P$3:P$380,Таблица!$B$3:$B$380,$B43)</f>
        <v>15</v>
      </c>
      <c r="T43">
        <f>SUMIFS(Таблица!Q$3:Q$380,Таблица!$B$3:$B$380,$B43)</f>
        <v>615</v>
      </c>
      <c r="U43">
        <f>SUMIFS(Таблица!R$3:R$380,Таблица!$B$3:$B$380,$B43)</f>
        <v>5</v>
      </c>
      <c r="V43">
        <f>SUMIFS(Таблица!S$3:S$380,Таблица!$B$3:$B$380,$B43)</f>
        <v>0</v>
      </c>
      <c r="W43">
        <f>SUMIFS(Таблица!T$3:T$380,Таблица!$B$3:$B$380,$B43)</f>
        <v>34</v>
      </c>
      <c r="X43">
        <f>SUMIFS(Таблица!U$3:U$380,Таблица!$B$3:$B$380,$B43)</f>
        <v>5</v>
      </c>
      <c r="Y43">
        <f>SUMIFS(Таблица!V$3:V$380,Таблица!$B$3:$B$380,$B43)</f>
        <v>0</v>
      </c>
      <c r="Z43">
        <f>SUMIFS(Таблица!W$3:W$380,Таблица!$B$3:$B$380,$B43)</f>
        <v>0</v>
      </c>
      <c r="AA43">
        <f>SUMIFS(Таблица!X$3:X$380,Таблица!$B$3:$B$380,$B43)</f>
        <v>0</v>
      </c>
      <c r="AB43">
        <f>SUMIFS(Таблица!Y$3:Y$380,Таблица!$B$3:$B$380,$B43)</f>
        <v>0</v>
      </c>
      <c r="AD43">
        <f>SUMIFS(Таблица!AA$3:AA$380,Таблица!$B$3:$B$380,$B43)</f>
        <v>30</v>
      </c>
      <c r="AE43" s="52">
        <f t="shared" si="9"/>
        <v>4.7619047619047616E-2</v>
      </c>
      <c r="AF43">
        <f>SUMIFS(Таблица!AC$3:AC$380,Таблица!$B$3:$B$380,$B43)</f>
        <v>51</v>
      </c>
      <c r="AG43" s="52">
        <f t="shared" si="10"/>
        <v>8.0952380952380956E-2</v>
      </c>
      <c r="AH43">
        <f>SUMIFS(Таблица!AE$3:AE$380,Таблица!$B$3:$B$380,$B43)</f>
        <v>26</v>
      </c>
      <c r="AI43" s="52">
        <f t="shared" si="11"/>
        <v>4.1269841269841269E-2</v>
      </c>
      <c r="AJ43">
        <f>SUMIFS(Таблица!AG$3:AG$380,Таблица!$B$3:$B$380,$B43)</f>
        <v>248</v>
      </c>
      <c r="AK43" s="52">
        <f t="shared" si="12"/>
        <v>0.39365079365079364</v>
      </c>
      <c r="AL43">
        <f>SUMIFS(Таблица!AI$3:AI$380,Таблица!$B$3:$B$380,$B43)</f>
        <v>260</v>
      </c>
      <c r="AM43" s="52">
        <f t="shared" si="13"/>
        <v>0.41269841269841268</v>
      </c>
    </row>
    <row r="44" spans="2:39">
      <c r="B44" t="s">
        <v>1906</v>
      </c>
      <c r="D44">
        <f>SUMIFS(Таблица!D$3:D$380,Таблица!$B$3:$B$380,$B44)</f>
        <v>428</v>
      </c>
      <c r="E44">
        <f>SUM($D$2:$D44)</f>
        <v>144715</v>
      </c>
      <c r="F44">
        <f>SUMIFS(Таблица!E$3:E$380,Таблица!$B$3:$B$380,$B44)</f>
        <v>428</v>
      </c>
      <c r="G44">
        <f>SUM($F$2:$F44)</f>
        <v>144562</v>
      </c>
      <c r="H44">
        <f t="shared" si="7"/>
        <v>323</v>
      </c>
      <c r="I44">
        <f>SUM($H$2:$H44)</f>
        <v>110672</v>
      </c>
      <c r="J44" s="52">
        <f t="shared" si="8"/>
        <v>0.75467289719626163</v>
      </c>
      <c r="K44">
        <f>SUMIFS(Таблица!G$3:G$380,Таблица!$B$3:$B$380,$B44)</f>
        <v>925</v>
      </c>
      <c r="L44">
        <f>SUMIFS(Таблица!H$3:H$380,Таблица!$B$3:$B$380,$B44)</f>
        <v>800</v>
      </c>
      <c r="M44">
        <f>SUMIFS(Таблица!I$3:I$380,Таблица!$B$3:$B$380,$B44)</f>
        <v>0</v>
      </c>
      <c r="N44">
        <f>SUMIFS(Таблица!K$3:K$380,Таблица!$B$3:$B$380,$B44)</f>
        <v>428</v>
      </c>
      <c r="O44">
        <f>SUMIFS(Таблица!L$3:L$380,Таблица!$B$3:$B$380,$B44)</f>
        <v>0</v>
      </c>
      <c r="P44">
        <f>SUMIFS(Таблица!M$3:M$380,Таблица!$B$3:$B$380,$B44)</f>
        <v>372</v>
      </c>
      <c r="Q44">
        <f>SUMIFS(Таблица!N$3:N$380,Таблица!$B$3:$B$380,$B44)</f>
        <v>0</v>
      </c>
      <c r="R44">
        <f>SUMIFS(Таблица!O$3:O$380,Таблица!$B$3:$B$380,$B44)</f>
        <v>428</v>
      </c>
      <c r="S44">
        <f>SUMIFS(Таблица!P$3:P$380,Таблица!$B$3:$B$380,$B44)</f>
        <v>3</v>
      </c>
      <c r="T44">
        <f>SUMIFS(Таблица!Q$3:Q$380,Таблица!$B$3:$B$380,$B44)</f>
        <v>425</v>
      </c>
      <c r="U44">
        <f>SUMIFS(Таблица!R$3:R$380,Таблица!$B$3:$B$380,$B44)</f>
        <v>5</v>
      </c>
      <c r="V44">
        <f>SUMIFS(Таблица!S$3:S$380,Таблица!$B$3:$B$380,$B44)</f>
        <v>0</v>
      </c>
      <c r="W44">
        <f>SUMIFS(Таблица!T$3:T$380,Таблица!$B$3:$B$380,$B44)</f>
        <v>6</v>
      </c>
      <c r="X44">
        <f>SUMIFS(Таблица!U$3:U$380,Таблица!$B$3:$B$380,$B44)</f>
        <v>5</v>
      </c>
      <c r="Y44">
        <f>SUMIFS(Таблица!V$3:V$380,Таблица!$B$3:$B$380,$B44)</f>
        <v>0</v>
      </c>
      <c r="Z44">
        <f>SUMIFS(Таблица!W$3:W$380,Таблица!$B$3:$B$380,$B44)</f>
        <v>0</v>
      </c>
      <c r="AA44">
        <f>SUMIFS(Таблица!X$3:X$380,Таблица!$B$3:$B$380,$B44)</f>
        <v>0</v>
      </c>
      <c r="AB44">
        <f>SUMIFS(Таблица!Y$3:Y$380,Таблица!$B$3:$B$380,$B44)</f>
        <v>0</v>
      </c>
      <c r="AD44">
        <f>SUMIFS(Таблица!AA$3:AA$380,Таблица!$B$3:$B$380,$B44)</f>
        <v>12</v>
      </c>
      <c r="AE44" s="52">
        <f t="shared" si="9"/>
        <v>2.8037383177570093E-2</v>
      </c>
      <c r="AF44">
        <f>SUMIFS(Таблица!AC$3:AC$380,Таблица!$B$3:$B$380,$B44)</f>
        <v>53</v>
      </c>
      <c r="AG44" s="52">
        <f t="shared" si="10"/>
        <v>0.12383177570093458</v>
      </c>
      <c r="AH44">
        <f>SUMIFS(Таблица!AE$3:AE$380,Таблица!$B$3:$B$380,$B44)</f>
        <v>12</v>
      </c>
      <c r="AI44" s="52">
        <f t="shared" si="11"/>
        <v>2.8037383177570093E-2</v>
      </c>
      <c r="AJ44">
        <f>SUMIFS(Таблица!AG$3:AG$380,Таблица!$B$3:$B$380,$B44)</f>
        <v>25</v>
      </c>
      <c r="AK44" s="52">
        <f t="shared" si="12"/>
        <v>5.8411214953271028E-2</v>
      </c>
      <c r="AL44">
        <f>SUMIFS(Таблица!AI$3:AI$380,Таблица!$B$3:$B$380,$B44)</f>
        <v>323</v>
      </c>
      <c r="AM44" s="52">
        <f t="shared" si="13"/>
        <v>0.75467289719626163</v>
      </c>
    </row>
    <row r="45" spans="2:39">
      <c r="B45" t="s">
        <v>1908</v>
      </c>
      <c r="D45">
        <f>SUMIFS(Таблица!D$3:D$380,Таблица!$B$3:$B$380,$B45)</f>
        <v>279</v>
      </c>
      <c r="E45">
        <f>SUM($D$2:$D45)</f>
        <v>144994</v>
      </c>
      <c r="F45">
        <f>SUMIFS(Таблица!E$3:E$380,Таблица!$B$3:$B$380,$B45)</f>
        <v>279</v>
      </c>
      <c r="G45">
        <f>SUM($F$2:$F45)</f>
        <v>144841</v>
      </c>
      <c r="H45">
        <f t="shared" si="7"/>
        <v>147</v>
      </c>
      <c r="I45">
        <f>SUM($H$2:$H45)</f>
        <v>110819</v>
      </c>
      <c r="J45" s="52">
        <f t="shared" si="8"/>
        <v>0.5268817204301075</v>
      </c>
      <c r="K45">
        <f>SUMIFS(Таблица!G$3:G$380,Таблица!$B$3:$B$380,$B45)</f>
        <v>279</v>
      </c>
      <c r="L45">
        <f>SUMIFS(Таблица!H$3:H$380,Таблица!$B$3:$B$380,$B45)</f>
        <v>590</v>
      </c>
      <c r="M45">
        <f>SUMIFS(Таблица!I$3:I$380,Таблица!$B$3:$B$380,$B45)</f>
        <v>0</v>
      </c>
      <c r="N45">
        <f>SUMIFS(Таблица!K$3:K$380,Таблица!$B$3:$B$380,$B45)</f>
        <v>279</v>
      </c>
      <c r="O45">
        <f>SUMIFS(Таблица!L$3:L$380,Таблица!$B$3:$B$380,$B45)</f>
        <v>0</v>
      </c>
      <c r="P45">
        <f>SUMIFS(Таблица!M$3:M$380,Таблица!$B$3:$B$380,$B45)</f>
        <v>311</v>
      </c>
      <c r="Q45">
        <f>SUMIFS(Таблица!N$3:N$380,Таблица!$B$3:$B$380,$B45)</f>
        <v>0</v>
      </c>
      <c r="R45">
        <f>SUMIFS(Таблица!O$3:O$380,Таблица!$B$3:$B$380,$B45)</f>
        <v>279</v>
      </c>
      <c r="S45">
        <f>SUMIFS(Таблица!P$3:P$380,Таблица!$B$3:$B$380,$B45)</f>
        <v>3</v>
      </c>
      <c r="T45">
        <f>SUMIFS(Таблица!Q$3:Q$380,Таблица!$B$3:$B$380,$B45)</f>
        <v>276</v>
      </c>
      <c r="U45">
        <f>SUMIFS(Таблица!R$3:R$380,Таблица!$B$3:$B$380,$B45)</f>
        <v>10</v>
      </c>
      <c r="V45">
        <f>SUMIFS(Таблица!S$3:S$380,Таблица!$B$3:$B$380,$B45)</f>
        <v>0</v>
      </c>
      <c r="W45">
        <f>SUMIFS(Таблица!T$3:T$380,Таблица!$B$3:$B$380,$B45)</f>
        <v>3</v>
      </c>
      <c r="X45">
        <f>SUMIFS(Таблица!U$3:U$380,Таблица!$B$3:$B$380,$B45)</f>
        <v>10</v>
      </c>
      <c r="Y45">
        <f>SUMIFS(Таблица!V$3:V$380,Таблица!$B$3:$B$380,$B45)</f>
        <v>0</v>
      </c>
      <c r="Z45">
        <f>SUMIFS(Таблица!W$3:W$380,Таблица!$B$3:$B$380,$B45)</f>
        <v>0</v>
      </c>
      <c r="AA45">
        <f>SUMIFS(Таблица!X$3:X$380,Таблица!$B$3:$B$380,$B45)</f>
        <v>0</v>
      </c>
      <c r="AB45">
        <f>SUMIFS(Таблица!Y$3:Y$380,Таблица!$B$3:$B$380,$B45)</f>
        <v>0</v>
      </c>
      <c r="AD45">
        <f>SUMIFS(Таблица!AA$3:AA$380,Таблица!$B$3:$B$380,$B45)</f>
        <v>15</v>
      </c>
      <c r="AE45" s="52">
        <f t="shared" si="9"/>
        <v>5.3763440860215055E-2</v>
      </c>
      <c r="AF45">
        <f>SUMIFS(Таблица!AC$3:AC$380,Таблица!$B$3:$B$380,$B45)</f>
        <v>55</v>
      </c>
      <c r="AG45" s="52">
        <f t="shared" si="10"/>
        <v>0.1971326164874552</v>
      </c>
      <c r="AH45">
        <f>SUMIFS(Таблица!AE$3:AE$380,Таблица!$B$3:$B$380,$B45)</f>
        <v>12</v>
      </c>
      <c r="AI45" s="52">
        <f t="shared" si="11"/>
        <v>4.3010752688172046E-2</v>
      </c>
      <c r="AJ45">
        <f>SUMIFS(Таблица!AG$3:AG$380,Таблица!$B$3:$B$380,$B45)</f>
        <v>47</v>
      </c>
      <c r="AK45" s="52">
        <f t="shared" si="12"/>
        <v>0.16845878136200718</v>
      </c>
      <c r="AL45">
        <f>SUMIFS(Таблица!AI$3:AI$380,Таблица!$B$3:$B$380,$B45)</f>
        <v>147</v>
      </c>
      <c r="AM45" s="52">
        <f t="shared" si="13"/>
        <v>0.5268817204301075</v>
      </c>
    </row>
    <row r="46" spans="2:39">
      <c r="B46" t="s">
        <v>1912</v>
      </c>
      <c r="D46">
        <f>SUMIFS(Таблица!D$3:D$380,Таблица!$B$3:$B$380,$B46)</f>
        <v>911</v>
      </c>
      <c r="E46">
        <f>SUM($D$2:$D46)</f>
        <v>145905</v>
      </c>
      <c r="F46">
        <f>SUMIFS(Таблица!E$3:E$380,Таблица!$B$3:$B$380,$B46)</f>
        <v>911</v>
      </c>
      <c r="G46">
        <f>SUM($F$2:$F46)</f>
        <v>145752</v>
      </c>
      <c r="H46">
        <f t="shared" si="7"/>
        <v>558</v>
      </c>
      <c r="I46">
        <f>SUM($H$2:$H46)</f>
        <v>111377</v>
      </c>
      <c r="J46" s="52">
        <f t="shared" si="8"/>
        <v>0.6125137211855104</v>
      </c>
      <c r="K46">
        <f>SUMIFS(Таблица!G$3:G$380,Таблица!$B$3:$B$380,$B46)</f>
        <v>985</v>
      </c>
      <c r="L46">
        <f>SUMIFS(Таблица!H$3:H$380,Таблица!$B$3:$B$380,$B46)</f>
        <v>1400</v>
      </c>
      <c r="M46">
        <f>SUMIFS(Таблица!I$3:I$380,Таблица!$B$3:$B$380,$B46)</f>
        <v>17</v>
      </c>
      <c r="N46">
        <f>SUMIFS(Таблица!K$3:K$380,Таблица!$B$3:$B$380,$B46)</f>
        <v>894</v>
      </c>
      <c r="O46">
        <f>SUMIFS(Таблица!L$3:L$380,Таблица!$B$3:$B$380,$B46)</f>
        <v>0</v>
      </c>
      <c r="P46">
        <f>SUMIFS(Таблица!M$3:M$380,Таблица!$B$3:$B$380,$B46)</f>
        <v>489</v>
      </c>
      <c r="Q46">
        <f>SUMIFS(Таблица!N$3:N$380,Таблица!$B$3:$B$380,$B46)</f>
        <v>17</v>
      </c>
      <c r="R46">
        <f>SUMIFS(Таблица!O$3:O$380,Таблица!$B$3:$B$380,$B46)</f>
        <v>894</v>
      </c>
      <c r="S46">
        <f>SUMIFS(Таблица!P$3:P$380,Таблица!$B$3:$B$380,$B46)</f>
        <v>11</v>
      </c>
      <c r="T46">
        <f>SUMIFS(Таблица!Q$3:Q$380,Таблица!$B$3:$B$380,$B46)</f>
        <v>900</v>
      </c>
      <c r="U46">
        <f>SUMIFS(Таблица!R$3:R$380,Таблица!$B$3:$B$380,$B46)</f>
        <v>20</v>
      </c>
      <c r="V46">
        <f>SUMIFS(Таблица!S$3:S$380,Таблица!$B$3:$B$380,$B46)</f>
        <v>0</v>
      </c>
      <c r="W46">
        <f>SUMIFS(Таблица!T$3:T$380,Таблица!$B$3:$B$380,$B46)</f>
        <v>4</v>
      </c>
      <c r="X46">
        <f>SUMIFS(Таблица!U$3:U$380,Таблица!$B$3:$B$380,$B46)</f>
        <v>20</v>
      </c>
      <c r="Y46">
        <f>SUMIFS(Таблица!V$3:V$380,Таблица!$B$3:$B$380,$B46)</f>
        <v>0</v>
      </c>
      <c r="Z46">
        <f>SUMIFS(Таблица!W$3:W$380,Таблица!$B$3:$B$380,$B46)</f>
        <v>0</v>
      </c>
      <c r="AA46">
        <f>SUMIFS(Таблица!X$3:X$380,Таблица!$B$3:$B$380,$B46)</f>
        <v>0</v>
      </c>
      <c r="AB46">
        <f>SUMIFS(Таблица!Y$3:Y$380,Таблица!$B$3:$B$380,$B46)</f>
        <v>0</v>
      </c>
      <c r="AD46">
        <f>SUMIFS(Таблица!AA$3:AA$380,Таблица!$B$3:$B$380,$B46)</f>
        <v>64</v>
      </c>
      <c r="AE46" s="52">
        <f t="shared" si="9"/>
        <v>7.025246981339188E-2</v>
      </c>
      <c r="AF46">
        <f>SUMIFS(Таблица!AC$3:AC$380,Таблица!$B$3:$B$380,$B46)</f>
        <v>138</v>
      </c>
      <c r="AG46" s="52">
        <f t="shared" si="10"/>
        <v>0.15148188803512624</v>
      </c>
      <c r="AH46">
        <f>SUMIFS(Таблица!AE$3:AE$380,Таблица!$B$3:$B$380,$B46)</f>
        <v>33</v>
      </c>
      <c r="AI46" s="52">
        <f t="shared" si="11"/>
        <v>3.6223929747530186E-2</v>
      </c>
      <c r="AJ46">
        <f>SUMIFS(Таблица!AG$3:AG$380,Таблица!$B$3:$B$380,$B46)</f>
        <v>107</v>
      </c>
      <c r="AK46" s="52">
        <f t="shared" si="12"/>
        <v>0.11745334796926454</v>
      </c>
      <c r="AL46">
        <f>SUMIFS(Таблица!AI$3:AI$380,Таблица!$B$3:$B$380,$B46)</f>
        <v>558</v>
      </c>
      <c r="AM46" s="52">
        <f t="shared" si="13"/>
        <v>0.6125137211855104</v>
      </c>
    </row>
    <row r="47" spans="2:39">
      <c r="B47" t="s">
        <v>1917</v>
      </c>
      <c r="D47">
        <f>SUMIFS(Таблица!D$3:D$380,Таблица!$B$3:$B$380,$B47)</f>
        <v>499</v>
      </c>
      <c r="E47">
        <f>SUM($D$2:$D47)</f>
        <v>146404</v>
      </c>
      <c r="F47">
        <f>SUMIFS(Таблица!E$3:E$380,Таблица!$B$3:$B$380,$B47)</f>
        <v>499</v>
      </c>
      <c r="G47">
        <f>SUM($F$2:$F47)</f>
        <v>146251</v>
      </c>
      <c r="H47">
        <f t="shared" si="7"/>
        <v>214</v>
      </c>
      <c r="I47">
        <f>SUM($H$2:$H47)</f>
        <v>111591</v>
      </c>
      <c r="J47" s="52">
        <f t="shared" si="8"/>
        <v>0.42885771543086171</v>
      </c>
      <c r="K47">
        <f>SUMIFS(Таблица!G$3:G$380,Таблица!$B$3:$B$380,$B47)</f>
        <v>499</v>
      </c>
      <c r="L47">
        <f>SUMIFS(Таблица!H$3:H$380,Таблица!$B$3:$B$380,$B47)</f>
        <v>2000</v>
      </c>
      <c r="M47">
        <f>SUMIFS(Таблица!I$3:I$380,Таблица!$B$3:$B$380,$B47)</f>
        <v>64</v>
      </c>
      <c r="N47">
        <f>SUMIFS(Таблица!K$3:K$380,Таблица!$B$3:$B$380,$B47)</f>
        <v>435</v>
      </c>
      <c r="O47">
        <f>SUMIFS(Таблица!L$3:L$380,Таблица!$B$3:$B$380,$B47)</f>
        <v>0</v>
      </c>
      <c r="P47">
        <f>SUMIFS(Таблица!M$3:M$380,Таблица!$B$3:$B$380,$B47)</f>
        <v>1501</v>
      </c>
      <c r="Q47">
        <f>SUMIFS(Таблица!N$3:N$380,Таблица!$B$3:$B$380,$B47)</f>
        <v>64</v>
      </c>
      <c r="R47">
        <f>SUMIFS(Таблица!O$3:O$380,Таблица!$B$3:$B$380,$B47)</f>
        <v>435</v>
      </c>
      <c r="S47">
        <f>SUMIFS(Таблица!P$3:P$380,Таблица!$B$3:$B$380,$B47)</f>
        <v>16</v>
      </c>
      <c r="T47">
        <f>SUMIFS(Таблица!Q$3:Q$380,Таблица!$B$3:$B$380,$B47)</f>
        <v>483</v>
      </c>
      <c r="U47">
        <f>SUMIFS(Таблица!R$3:R$380,Таблица!$B$3:$B$380,$B47)</f>
        <v>5</v>
      </c>
      <c r="V47">
        <f>SUMIFS(Таблица!S$3:S$380,Таблица!$B$3:$B$380,$B47)</f>
        <v>0</v>
      </c>
      <c r="W47">
        <f>SUMIFS(Таблица!T$3:T$380,Таблица!$B$3:$B$380,$B47)</f>
        <v>9</v>
      </c>
      <c r="X47">
        <f>SUMIFS(Таблица!U$3:U$380,Таблица!$B$3:$B$380,$B47)</f>
        <v>5</v>
      </c>
      <c r="Y47">
        <f>SUMIFS(Таблица!V$3:V$380,Таблица!$B$3:$B$380,$B47)</f>
        <v>0</v>
      </c>
      <c r="Z47">
        <f>SUMIFS(Таблица!W$3:W$380,Таблица!$B$3:$B$380,$B47)</f>
        <v>0</v>
      </c>
      <c r="AA47">
        <f>SUMIFS(Таблица!X$3:X$380,Таблица!$B$3:$B$380,$B47)</f>
        <v>0</v>
      </c>
      <c r="AB47">
        <f>SUMIFS(Таблица!Y$3:Y$380,Таблица!$B$3:$B$380,$B47)</f>
        <v>0</v>
      </c>
      <c r="AD47">
        <f>SUMIFS(Таблица!AA$3:AA$380,Таблица!$B$3:$B$380,$B47)</f>
        <v>23</v>
      </c>
      <c r="AE47" s="52">
        <f t="shared" si="9"/>
        <v>4.6092184368737472E-2</v>
      </c>
      <c r="AF47">
        <f>SUMIFS(Таблица!AC$3:AC$380,Таблица!$B$3:$B$380,$B47)</f>
        <v>56</v>
      </c>
      <c r="AG47" s="52">
        <f t="shared" si="10"/>
        <v>0.11222444889779559</v>
      </c>
      <c r="AH47">
        <f>SUMIFS(Таблица!AE$3:AE$380,Таблица!$B$3:$B$380,$B47)</f>
        <v>19</v>
      </c>
      <c r="AI47" s="52">
        <f t="shared" si="11"/>
        <v>3.8076152304609222E-2</v>
      </c>
      <c r="AJ47">
        <f>SUMIFS(Таблица!AG$3:AG$380,Таблица!$B$3:$B$380,$B47)</f>
        <v>171</v>
      </c>
      <c r="AK47" s="52">
        <f t="shared" si="12"/>
        <v>0.34268537074148298</v>
      </c>
      <c r="AL47">
        <f>SUMIFS(Таблица!AI$3:AI$380,Таблица!$B$3:$B$380,$B47)</f>
        <v>214</v>
      </c>
      <c r="AM47" s="52">
        <f t="shared" si="13"/>
        <v>0.42885771543086171</v>
      </c>
    </row>
    <row r="48" spans="2:39">
      <c r="B48" t="s">
        <v>1919</v>
      </c>
      <c r="D48">
        <f>SUMIFS(Таблица!D$3:D$380,Таблица!$B$3:$B$380,$B48)</f>
        <v>158</v>
      </c>
      <c r="E48">
        <f>SUM($D$2:$D48)</f>
        <v>146562</v>
      </c>
      <c r="F48">
        <f>SUMIFS(Таблица!E$3:E$380,Таблица!$B$3:$B$380,$B48)</f>
        <v>158</v>
      </c>
      <c r="G48">
        <f>SUM($F$2:$F48)</f>
        <v>146409</v>
      </c>
      <c r="H48">
        <f t="shared" si="7"/>
        <v>63</v>
      </c>
      <c r="I48">
        <f>SUM($H$2:$H48)</f>
        <v>111654</v>
      </c>
      <c r="J48" s="52">
        <f t="shared" si="8"/>
        <v>0.39873417721518989</v>
      </c>
      <c r="K48">
        <f>SUMIFS(Таблица!G$3:G$380,Таблица!$B$3:$B$380,$B48)</f>
        <v>158</v>
      </c>
      <c r="L48">
        <f>SUMIFS(Таблица!H$3:H$380,Таблица!$B$3:$B$380,$B48)</f>
        <v>300</v>
      </c>
      <c r="M48">
        <f>SUMIFS(Таблица!I$3:I$380,Таблица!$B$3:$B$380,$B48)</f>
        <v>0</v>
      </c>
      <c r="N48">
        <f>SUMIFS(Таблица!K$3:K$380,Таблица!$B$3:$B$380,$B48)</f>
        <v>145</v>
      </c>
      <c r="O48">
        <f>SUMIFS(Таблица!L$3:L$380,Таблица!$B$3:$B$380,$B48)</f>
        <v>13</v>
      </c>
      <c r="P48">
        <f>SUMIFS(Таблица!M$3:M$380,Таблица!$B$3:$B$380,$B48)</f>
        <v>142</v>
      </c>
      <c r="Q48">
        <f>SUMIFS(Таблица!N$3:N$380,Таблица!$B$3:$B$380,$B48)</f>
        <v>13</v>
      </c>
      <c r="R48">
        <f>SUMIFS(Таблица!O$3:O$380,Таблица!$B$3:$B$380,$B48)</f>
        <v>145</v>
      </c>
      <c r="S48">
        <f>SUMIFS(Таблица!P$3:P$380,Таблица!$B$3:$B$380,$B48)</f>
        <v>6</v>
      </c>
      <c r="T48">
        <f>SUMIFS(Таблица!Q$3:Q$380,Таблица!$B$3:$B$380,$B48)</f>
        <v>152</v>
      </c>
      <c r="U48">
        <f>SUMIFS(Таблица!R$3:R$380,Таблица!$B$3:$B$380,$B48)</f>
        <v>5</v>
      </c>
      <c r="V48">
        <f>SUMIFS(Таблица!S$3:S$380,Таблица!$B$3:$B$380,$B48)</f>
        <v>0</v>
      </c>
      <c r="W48">
        <f>SUMIFS(Таблица!T$3:T$380,Таблица!$B$3:$B$380,$B48)</f>
        <v>4</v>
      </c>
      <c r="X48">
        <f>SUMIFS(Таблица!U$3:U$380,Таблица!$B$3:$B$380,$B48)</f>
        <v>5</v>
      </c>
      <c r="Y48">
        <f>SUMIFS(Таблица!V$3:V$380,Таблица!$B$3:$B$380,$B48)</f>
        <v>0</v>
      </c>
      <c r="Z48">
        <f>SUMIFS(Таблица!W$3:W$380,Таблица!$B$3:$B$380,$B48)</f>
        <v>0</v>
      </c>
      <c r="AA48">
        <f>SUMIFS(Таблица!X$3:X$380,Таблица!$B$3:$B$380,$B48)</f>
        <v>0</v>
      </c>
      <c r="AB48">
        <f>SUMIFS(Таблица!Y$3:Y$380,Таблица!$B$3:$B$380,$B48)</f>
        <v>0</v>
      </c>
      <c r="AD48">
        <f>SUMIFS(Таблица!AA$3:AA$380,Таблица!$B$3:$B$380,$B48)</f>
        <v>6</v>
      </c>
      <c r="AE48" s="52">
        <f t="shared" si="9"/>
        <v>3.7974683544303799E-2</v>
      </c>
      <c r="AF48">
        <f>SUMIFS(Таблица!AC$3:AC$380,Таблица!$B$3:$B$380,$B48)</f>
        <v>14</v>
      </c>
      <c r="AG48" s="52">
        <f t="shared" si="10"/>
        <v>8.8607594936708861E-2</v>
      </c>
      <c r="AH48">
        <f>SUMIFS(Таблица!AE$3:AE$380,Таблица!$B$3:$B$380,$B48)</f>
        <v>16</v>
      </c>
      <c r="AI48" s="52">
        <f t="shared" si="11"/>
        <v>0.10126582278481013</v>
      </c>
      <c r="AJ48">
        <f>SUMIFS(Таблица!AG$3:AG$380,Таблица!$B$3:$B$380,$B48)</f>
        <v>53</v>
      </c>
      <c r="AK48" s="52">
        <f t="shared" si="12"/>
        <v>0.33544303797468356</v>
      </c>
      <c r="AL48">
        <f>SUMIFS(Таблица!AI$3:AI$380,Таблица!$B$3:$B$380,$B48)</f>
        <v>63</v>
      </c>
      <c r="AM48" s="52">
        <f t="shared" si="13"/>
        <v>0.39873417721518989</v>
      </c>
    </row>
    <row r="49" spans="2:39">
      <c r="B49" t="s">
        <v>1921</v>
      </c>
      <c r="D49">
        <f>SUMIFS(Таблица!D$3:D$380,Таблица!$B$3:$B$380,$B49)</f>
        <v>2941</v>
      </c>
      <c r="E49">
        <f>SUM($D$2:$D49)</f>
        <v>149503</v>
      </c>
      <c r="F49">
        <f>SUMIFS(Таблица!E$3:E$380,Таблица!$B$3:$B$380,$B49)</f>
        <v>2941</v>
      </c>
      <c r="G49">
        <f>SUM($F$2:$F49)</f>
        <v>149350</v>
      </c>
      <c r="H49">
        <f t="shared" si="7"/>
        <v>1201</v>
      </c>
      <c r="I49">
        <f>SUM($H$2:$H49)</f>
        <v>112855</v>
      </c>
      <c r="J49" s="52">
        <f t="shared" si="8"/>
        <v>0.4083645018701122</v>
      </c>
      <c r="K49">
        <f>SUMIFS(Таблица!G$3:G$380,Таблица!$B$3:$B$380,$B49)</f>
        <v>2941</v>
      </c>
      <c r="L49">
        <f>SUMIFS(Таблица!H$3:H$380,Таблица!$B$3:$B$380,$B49)</f>
        <v>3550</v>
      </c>
      <c r="M49">
        <f>SUMIFS(Таблица!I$3:I$380,Таблица!$B$3:$B$380,$B49)</f>
        <v>954</v>
      </c>
      <c r="N49">
        <f>SUMIFS(Таблица!K$3:K$380,Таблица!$B$3:$B$380,$B49)</f>
        <v>1987</v>
      </c>
      <c r="O49">
        <f>SUMIFS(Таблица!L$3:L$380,Таблица!$B$3:$B$380,$B49)</f>
        <v>0</v>
      </c>
      <c r="P49">
        <f>SUMIFS(Таблица!M$3:M$380,Таблица!$B$3:$B$380,$B49)</f>
        <v>609</v>
      </c>
      <c r="Q49">
        <f>SUMIFS(Таблица!N$3:N$380,Таблица!$B$3:$B$380,$B49)</f>
        <v>954</v>
      </c>
      <c r="R49">
        <f>SUMIFS(Таблица!O$3:O$380,Таблица!$B$3:$B$380,$B49)</f>
        <v>1987</v>
      </c>
      <c r="S49">
        <f>SUMIFS(Таблица!P$3:P$380,Таблица!$B$3:$B$380,$B49)</f>
        <v>51</v>
      </c>
      <c r="T49">
        <f>SUMIFS(Таблица!Q$3:Q$380,Таблица!$B$3:$B$380,$B49)</f>
        <v>2890</v>
      </c>
      <c r="U49">
        <f>SUMIFS(Таблица!R$3:R$380,Таблица!$B$3:$B$380,$B49)</f>
        <v>20</v>
      </c>
      <c r="V49">
        <f>SUMIFS(Таблица!S$3:S$380,Таблица!$B$3:$B$380,$B49)</f>
        <v>0</v>
      </c>
      <c r="W49">
        <f>SUMIFS(Таблица!T$3:T$380,Таблица!$B$3:$B$380,$B49)</f>
        <v>266</v>
      </c>
      <c r="X49">
        <f>SUMIFS(Таблица!U$3:U$380,Таблица!$B$3:$B$380,$B49)</f>
        <v>20</v>
      </c>
      <c r="Y49">
        <f>SUMIFS(Таблица!V$3:V$380,Таблица!$B$3:$B$380,$B49)</f>
        <v>0</v>
      </c>
      <c r="Z49">
        <f>SUMIFS(Таблица!W$3:W$380,Таблица!$B$3:$B$380,$B49)</f>
        <v>0</v>
      </c>
      <c r="AA49">
        <f>SUMIFS(Таблица!X$3:X$380,Таблица!$B$3:$B$380,$B49)</f>
        <v>0</v>
      </c>
      <c r="AB49">
        <f>SUMIFS(Таблица!Y$3:Y$380,Таблица!$B$3:$B$380,$B49)</f>
        <v>0</v>
      </c>
      <c r="AD49">
        <f>SUMIFS(Таблица!AA$3:AA$380,Таблица!$B$3:$B$380,$B49)</f>
        <v>122</v>
      </c>
      <c r="AE49" s="52">
        <f t="shared" si="9"/>
        <v>4.1482488949336961E-2</v>
      </c>
      <c r="AF49">
        <f>SUMIFS(Таблица!AC$3:AC$380,Таблица!$B$3:$B$380,$B49)</f>
        <v>335</v>
      </c>
      <c r="AG49" s="52">
        <f t="shared" si="10"/>
        <v>0.11390683441006461</v>
      </c>
      <c r="AH49">
        <f>SUMIFS(Таблица!AE$3:AE$380,Таблица!$B$3:$B$380,$B49)</f>
        <v>143</v>
      </c>
      <c r="AI49" s="52">
        <f t="shared" si="11"/>
        <v>4.8622917375042506E-2</v>
      </c>
      <c r="AJ49">
        <f>SUMIFS(Таблица!AG$3:AG$380,Таблица!$B$3:$B$380,$B49)</f>
        <v>1089</v>
      </c>
      <c r="AK49" s="52">
        <f t="shared" si="12"/>
        <v>0.370282216933016</v>
      </c>
      <c r="AL49">
        <f>SUMIFS(Таблица!AI$3:AI$380,Таблица!$B$3:$B$380,$B49)</f>
        <v>1201</v>
      </c>
      <c r="AM49" s="52">
        <f t="shared" si="13"/>
        <v>0.4083645018701122</v>
      </c>
    </row>
    <row r="50" spans="2:39">
      <c r="B50" t="s">
        <v>1926</v>
      </c>
      <c r="D50">
        <f>SUMIFS(Таблица!D$3:D$380,Таблица!$B$3:$B$380,$B50)</f>
        <v>3824</v>
      </c>
      <c r="E50">
        <f>SUM($D$2:$D50)</f>
        <v>153327</v>
      </c>
      <c r="F50">
        <f>SUMIFS(Таблица!E$3:E$380,Таблица!$B$3:$B$380,$B50)</f>
        <v>3823</v>
      </c>
      <c r="G50">
        <f>SUM($F$2:$F50)</f>
        <v>153173</v>
      </c>
      <c r="H50">
        <f t="shared" si="7"/>
        <v>1846</v>
      </c>
      <c r="I50">
        <f>SUM($H$2:$H50)</f>
        <v>114701</v>
      </c>
      <c r="J50" s="52">
        <f t="shared" si="8"/>
        <v>0.48286685848809835</v>
      </c>
      <c r="K50">
        <f>SUMIFS(Таблица!G$3:G$380,Таблица!$B$3:$B$380,$B50)</f>
        <v>3835</v>
      </c>
      <c r="L50">
        <f>SUMIFS(Таблица!H$3:H$380,Таблица!$B$3:$B$380,$B50)</f>
        <v>4800</v>
      </c>
      <c r="M50">
        <f>SUMIFS(Таблица!I$3:I$380,Таблица!$B$3:$B$380,$B50)</f>
        <v>102</v>
      </c>
      <c r="N50">
        <f>SUMIFS(Таблица!K$3:K$380,Таблица!$B$3:$B$380,$B50)</f>
        <v>2503</v>
      </c>
      <c r="O50">
        <f>SUMIFS(Таблица!L$3:L$380,Таблица!$B$3:$B$380,$B50)</f>
        <v>1219</v>
      </c>
      <c r="P50">
        <f>SUMIFS(Таблица!M$3:M$380,Таблица!$B$3:$B$380,$B50)</f>
        <v>976</v>
      </c>
      <c r="Q50">
        <f>SUMIFS(Таблица!N$3:N$380,Таблица!$B$3:$B$380,$B50)</f>
        <v>1321</v>
      </c>
      <c r="R50">
        <f>SUMIFS(Таблица!O$3:O$380,Таблица!$B$3:$B$380,$B50)</f>
        <v>2502</v>
      </c>
      <c r="S50">
        <f>SUMIFS(Таблица!P$3:P$380,Таблица!$B$3:$B$380,$B50)</f>
        <v>67</v>
      </c>
      <c r="T50">
        <f>SUMIFS(Таблица!Q$3:Q$380,Таблица!$B$3:$B$380,$B50)</f>
        <v>3756</v>
      </c>
      <c r="U50">
        <f>SUMIFS(Таблица!R$3:R$380,Таблица!$B$3:$B$380,$B50)</f>
        <v>30</v>
      </c>
      <c r="V50">
        <f>SUMIFS(Таблица!S$3:S$380,Таблица!$B$3:$B$380,$B50)</f>
        <v>0</v>
      </c>
      <c r="W50">
        <f>SUMIFS(Таблица!T$3:T$380,Таблица!$B$3:$B$380,$B50)</f>
        <v>391</v>
      </c>
      <c r="X50">
        <f>SUMIFS(Таблица!U$3:U$380,Таблица!$B$3:$B$380,$B50)</f>
        <v>30</v>
      </c>
      <c r="Y50">
        <f>SUMIFS(Таблица!V$3:V$380,Таблица!$B$3:$B$380,$B50)</f>
        <v>0</v>
      </c>
      <c r="Z50">
        <f>SUMIFS(Таблица!W$3:W$380,Таблица!$B$3:$B$380,$B50)</f>
        <v>0</v>
      </c>
      <c r="AA50">
        <f>SUMIFS(Таблица!X$3:X$380,Таблица!$B$3:$B$380,$B50)</f>
        <v>0</v>
      </c>
      <c r="AB50">
        <f>SUMIFS(Таблица!Y$3:Y$380,Таблица!$B$3:$B$380,$B50)</f>
        <v>0</v>
      </c>
      <c r="AD50">
        <f>SUMIFS(Таблица!AA$3:AA$380,Таблица!$B$3:$B$380,$B50)</f>
        <v>111</v>
      </c>
      <c r="AE50" s="52">
        <f t="shared" si="9"/>
        <v>2.9034789432382944E-2</v>
      </c>
      <c r="AF50">
        <f>SUMIFS(Таблица!AC$3:AC$380,Таблица!$B$3:$B$380,$B50)</f>
        <v>364</v>
      </c>
      <c r="AG50" s="52">
        <f t="shared" si="10"/>
        <v>9.5213183363850373E-2</v>
      </c>
      <c r="AH50">
        <f>SUMIFS(Таблица!AE$3:AE$380,Таблица!$B$3:$B$380,$B50)</f>
        <v>208</v>
      </c>
      <c r="AI50" s="52">
        <f t="shared" si="11"/>
        <v>5.4407533350771642E-2</v>
      </c>
      <c r="AJ50">
        <f>SUMIFS(Таблица!AG$3:AG$380,Таблица!$B$3:$B$380,$B50)</f>
        <v>1227</v>
      </c>
      <c r="AK50" s="52">
        <f t="shared" si="12"/>
        <v>0.32095213183363852</v>
      </c>
      <c r="AL50">
        <f>SUMIFS(Таблица!AI$3:AI$380,Таблица!$B$3:$B$380,$B50)</f>
        <v>1846</v>
      </c>
      <c r="AM50" s="52">
        <f t="shared" si="13"/>
        <v>0.48286685848809835</v>
      </c>
    </row>
    <row r="51" spans="2:39">
      <c r="B51" t="s">
        <v>1931</v>
      </c>
      <c r="D51">
        <f>SUMIFS(Таблица!D$3:D$380,Таблица!$B$3:$B$380,$B51)</f>
        <v>199</v>
      </c>
      <c r="E51">
        <f>SUM($D$2:$D51)</f>
        <v>153526</v>
      </c>
      <c r="F51">
        <f>SUMIFS(Таблица!E$3:E$380,Таблица!$B$3:$B$380,$B51)</f>
        <v>199</v>
      </c>
      <c r="G51">
        <f>SUM($F$2:$F51)</f>
        <v>153372</v>
      </c>
      <c r="H51">
        <f t="shared" si="7"/>
        <v>150</v>
      </c>
      <c r="I51">
        <f>SUM($H$2:$H51)</f>
        <v>114851</v>
      </c>
      <c r="J51" s="52">
        <f t="shared" si="8"/>
        <v>0.75376884422110557</v>
      </c>
      <c r="K51">
        <f>SUMIFS(Таблица!G$3:G$380,Таблица!$B$3:$B$380,$B51)</f>
        <v>297</v>
      </c>
      <c r="L51">
        <f>SUMIFS(Таблица!H$3:H$380,Таблица!$B$3:$B$380,$B51)</f>
        <v>650</v>
      </c>
      <c r="M51">
        <f>SUMIFS(Таблица!I$3:I$380,Таблица!$B$3:$B$380,$B51)</f>
        <v>0</v>
      </c>
      <c r="N51">
        <f>SUMIFS(Таблица!K$3:K$380,Таблица!$B$3:$B$380,$B51)</f>
        <v>199</v>
      </c>
      <c r="O51">
        <f>SUMIFS(Таблица!L$3:L$380,Таблица!$B$3:$B$380,$B51)</f>
        <v>0</v>
      </c>
      <c r="P51">
        <f>SUMIFS(Таблица!M$3:M$380,Таблица!$B$3:$B$380,$B51)</f>
        <v>451</v>
      </c>
      <c r="Q51">
        <f>SUMIFS(Таблица!N$3:N$380,Таблица!$B$3:$B$380,$B51)</f>
        <v>0</v>
      </c>
      <c r="R51">
        <f>SUMIFS(Таблица!O$3:O$380,Таблица!$B$3:$B$380,$B51)</f>
        <v>199</v>
      </c>
      <c r="S51">
        <f>SUMIFS(Таблица!P$3:P$380,Таблица!$B$3:$B$380,$B51)</f>
        <v>0</v>
      </c>
      <c r="T51">
        <f>SUMIFS(Таблица!Q$3:Q$380,Таблица!$B$3:$B$380,$B51)</f>
        <v>199</v>
      </c>
      <c r="U51">
        <f>SUMIFS(Таблица!R$3:R$380,Таблица!$B$3:$B$380,$B51)</f>
        <v>10</v>
      </c>
      <c r="V51">
        <f>SUMIFS(Таблица!S$3:S$380,Таблица!$B$3:$B$380,$B51)</f>
        <v>0</v>
      </c>
      <c r="W51">
        <f>SUMIFS(Таблица!T$3:T$380,Таблица!$B$3:$B$380,$B51)</f>
        <v>0</v>
      </c>
      <c r="X51">
        <f>SUMIFS(Таблица!U$3:U$380,Таблица!$B$3:$B$380,$B51)</f>
        <v>10</v>
      </c>
      <c r="Y51">
        <f>SUMIFS(Таблица!V$3:V$380,Таблица!$B$3:$B$380,$B51)</f>
        <v>0</v>
      </c>
      <c r="Z51">
        <f>SUMIFS(Таблица!W$3:W$380,Таблица!$B$3:$B$380,$B51)</f>
        <v>0</v>
      </c>
      <c r="AA51">
        <f>SUMIFS(Таблица!X$3:X$380,Таблица!$B$3:$B$380,$B51)</f>
        <v>0</v>
      </c>
      <c r="AB51">
        <f>SUMIFS(Таблица!Y$3:Y$380,Таблица!$B$3:$B$380,$B51)</f>
        <v>0</v>
      </c>
      <c r="AD51">
        <f>SUMIFS(Таблица!AA$3:AA$380,Таблица!$B$3:$B$380,$B51)</f>
        <v>7</v>
      </c>
      <c r="AE51" s="52">
        <f t="shared" si="9"/>
        <v>3.5175879396984924E-2</v>
      </c>
      <c r="AF51">
        <f>SUMIFS(Таблица!AC$3:AC$380,Таблица!$B$3:$B$380,$B51)</f>
        <v>18</v>
      </c>
      <c r="AG51" s="52">
        <f t="shared" si="10"/>
        <v>9.0452261306532666E-2</v>
      </c>
      <c r="AH51">
        <f>SUMIFS(Таблица!AE$3:AE$380,Таблица!$B$3:$B$380,$B51)</f>
        <v>4</v>
      </c>
      <c r="AI51" s="52">
        <f t="shared" si="11"/>
        <v>2.0100502512562814E-2</v>
      </c>
      <c r="AJ51">
        <f>SUMIFS(Таблица!AG$3:AG$380,Таблица!$B$3:$B$380,$B51)</f>
        <v>20</v>
      </c>
      <c r="AK51" s="52">
        <f t="shared" si="12"/>
        <v>0.10050251256281408</v>
      </c>
      <c r="AL51">
        <f>SUMIFS(Таблица!AI$3:AI$380,Таблица!$B$3:$B$380,$B51)</f>
        <v>150</v>
      </c>
      <c r="AM51" s="52">
        <f t="shared" si="13"/>
        <v>0.75376884422110557</v>
      </c>
    </row>
    <row r="52" spans="2:39">
      <c r="B52" t="s">
        <v>1934</v>
      </c>
      <c r="D52">
        <f>SUMIFS(Таблица!D$3:D$380,Таблица!$B$3:$B$380,$B52)</f>
        <v>60</v>
      </c>
      <c r="E52">
        <f>SUM($D$2:$D52)</f>
        <v>153586</v>
      </c>
      <c r="F52">
        <f>SUMIFS(Таблица!E$3:E$380,Таблица!$B$3:$B$380,$B52)</f>
        <v>60</v>
      </c>
      <c r="G52">
        <f>SUM($F$2:$F52)</f>
        <v>153432</v>
      </c>
      <c r="H52">
        <f t="shared" si="7"/>
        <v>37</v>
      </c>
      <c r="I52">
        <f>SUM($H$2:$H52)</f>
        <v>114888</v>
      </c>
      <c r="J52" s="52">
        <f t="shared" si="8"/>
        <v>0.6166666666666667</v>
      </c>
      <c r="K52">
        <f>SUMIFS(Таблица!G$3:G$380,Таблица!$B$3:$B$380,$B52)</f>
        <v>83</v>
      </c>
      <c r="L52">
        <f>SUMIFS(Таблица!H$3:H$380,Таблица!$B$3:$B$380,$B52)</f>
        <v>80</v>
      </c>
      <c r="M52">
        <f>SUMIFS(Таблица!I$3:I$380,Таблица!$B$3:$B$380,$B52)</f>
        <v>21</v>
      </c>
      <c r="N52">
        <f>SUMIFS(Таблица!K$3:K$380,Таблица!$B$3:$B$380,$B52)</f>
        <v>39</v>
      </c>
      <c r="O52">
        <f>SUMIFS(Таблица!L$3:L$380,Таблица!$B$3:$B$380,$B52)</f>
        <v>0</v>
      </c>
      <c r="P52">
        <f>SUMIFS(Таблица!M$3:M$380,Таблица!$B$3:$B$380,$B52)</f>
        <v>20</v>
      </c>
      <c r="Q52">
        <f>SUMIFS(Таблица!N$3:N$380,Таблица!$B$3:$B$380,$B52)</f>
        <v>21</v>
      </c>
      <c r="R52">
        <f>SUMIFS(Таблица!O$3:O$380,Таблица!$B$3:$B$380,$B52)</f>
        <v>39</v>
      </c>
      <c r="S52">
        <f>SUMIFS(Таблица!P$3:P$380,Таблица!$B$3:$B$380,$B52)</f>
        <v>0</v>
      </c>
      <c r="T52">
        <f>SUMIFS(Таблица!Q$3:Q$380,Таблица!$B$3:$B$380,$B52)</f>
        <v>60</v>
      </c>
      <c r="U52">
        <f>SUMIFS(Таблица!R$3:R$380,Таблица!$B$3:$B$380,$B52)</f>
        <v>6</v>
      </c>
      <c r="V52">
        <f>SUMIFS(Таблица!S$3:S$380,Таблица!$B$3:$B$380,$B52)</f>
        <v>0</v>
      </c>
      <c r="W52">
        <f>SUMIFS(Таблица!T$3:T$380,Таблица!$B$3:$B$380,$B52)</f>
        <v>0</v>
      </c>
      <c r="X52">
        <f>SUMIFS(Таблица!U$3:U$380,Таблица!$B$3:$B$380,$B52)</f>
        <v>6</v>
      </c>
      <c r="Y52">
        <f>SUMIFS(Таблица!V$3:V$380,Таблица!$B$3:$B$380,$B52)</f>
        <v>0</v>
      </c>
      <c r="Z52">
        <f>SUMIFS(Таблица!W$3:W$380,Таблица!$B$3:$B$380,$B52)</f>
        <v>0</v>
      </c>
      <c r="AA52">
        <f>SUMIFS(Таблица!X$3:X$380,Таблица!$B$3:$B$380,$B52)</f>
        <v>0</v>
      </c>
      <c r="AB52">
        <f>SUMIFS(Таблица!Y$3:Y$380,Таблица!$B$3:$B$380,$B52)</f>
        <v>0</v>
      </c>
      <c r="AD52">
        <f>SUMIFS(Таблица!AA$3:AA$380,Таблица!$B$3:$B$380,$B52)</f>
        <v>2</v>
      </c>
      <c r="AE52" s="52">
        <f t="shared" si="9"/>
        <v>3.3333333333333333E-2</v>
      </c>
      <c r="AF52">
        <f>SUMIFS(Таблица!AC$3:AC$380,Таблица!$B$3:$B$380,$B52)</f>
        <v>7</v>
      </c>
      <c r="AG52" s="52">
        <f t="shared" si="10"/>
        <v>0.11666666666666667</v>
      </c>
      <c r="AH52">
        <f>SUMIFS(Таблица!AE$3:AE$380,Таблица!$B$3:$B$380,$B52)</f>
        <v>7</v>
      </c>
      <c r="AI52" s="52">
        <f t="shared" si="11"/>
        <v>0.11666666666666667</v>
      </c>
      <c r="AJ52">
        <f>SUMIFS(Таблица!AG$3:AG$380,Таблица!$B$3:$B$380,$B52)</f>
        <v>7</v>
      </c>
      <c r="AK52" s="52">
        <f t="shared" si="12"/>
        <v>0.11666666666666667</v>
      </c>
      <c r="AL52">
        <f>SUMIFS(Таблица!AI$3:AI$380,Таблица!$B$3:$B$380,$B52)</f>
        <v>37</v>
      </c>
      <c r="AM52" s="52">
        <f t="shared" si="13"/>
        <v>0.6166666666666667</v>
      </c>
    </row>
    <row r="53" spans="2:39">
      <c r="B53" t="s">
        <v>1936</v>
      </c>
      <c r="D53">
        <f>SUMIFS(Таблица!D$3:D$380,Таблица!$B$3:$B$380,$B53)</f>
        <v>13327</v>
      </c>
      <c r="E53">
        <f>SUM($D$2:$D53)</f>
        <v>166913</v>
      </c>
      <c r="F53">
        <f>SUMIFS(Таблица!E$3:E$380,Таблица!$B$3:$B$380,$B53)</f>
        <v>13320</v>
      </c>
      <c r="G53">
        <f>SUM($F$2:$F53)</f>
        <v>166752</v>
      </c>
      <c r="H53">
        <f t="shared" si="7"/>
        <v>10318</v>
      </c>
      <c r="I53">
        <f>SUM($H$2:$H53)</f>
        <v>125206</v>
      </c>
      <c r="J53" s="52">
        <f t="shared" si="8"/>
        <v>0.77462462462462467</v>
      </c>
      <c r="K53">
        <f>SUMIFS(Таблица!G$3:G$380,Таблица!$B$3:$B$380,$B53)</f>
        <v>13425</v>
      </c>
      <c r="L53">
        <f>SUMIFS(Таблица!H$3:H$380,Таблица!$B$3:$B$380,$B53)</f>
        <v>60800</v>
      </c>
      <c r="M53">
        <f>SUMIFS(Таблица!I$3:I$380,Таблица!$B$3:$B$380,$B53)</f>
        <v>361</v>
      </c>
      <c r="N53">
        <f>SUMIFS(Таблица!K$3:K$380,Таблица!$B$3:$B$380,$B53)</f>
        <v>12768</v>
      </c>
      <c r="O53">
        <f>SUMIFS(Таблица!L$3:L$380,Таблица!$B$3:$B$380,$B53)</f>
        <v>198</v>
      </c>
      <c r="P53">
        <f>SUMIFS(Таблица!M$3:M$380,Таблица!$B$3:$B$380,$B53)</f>
        <v>47473</v>
      </c>
      <c r="Q53">
        <f>SUMIFS(Таблица!N$3:N$380,Таблица!$B$3:$B$380,$B53)</f>
        <v>559</v>
      </c>
      <c r="R53">
        <f>SUMIFS(Таблица!O$3:O$380,Таблица!$B$3:$B$380,$B53)</f>
        <v>12761</v>
      </c>
      <c r="S53">
        <f>SUMIFS(Таблица!P$3:P$380,Таблица!$B$3:$B$380,$B53)</f>
        <v>88</v>
      </c>
      <c r="T53">
        <f>SUMIFS(Таблица!Q$3:Q$380,Таблица!$B$3:$B$380,$B53)</f>
        <v>13232</v>
      </c>
      <c r="U53">
        <f>SUMIFS(Таблица!R$3:R$380,Таблица!$B$3:$B$380,$B53)</f>
        <v>320</v>
      </c>
      <c r="V53">
        <f>SUMIFS(Таблица!S$3:S$380,Таблица!$B$3:$B$380,$B53)</f>
        <v>27</v>
      </c>
      <c r="W53">
        <f>SUMIFS(Таблица!T$3:T$380,Таблица!$B$3:$B$380,$B53)</f>
        <v>301</v>
      </c>
      <c r="X53">
        <f>SUMIFS(Таблица!U$3:U$380,Таблица!$B$3:$B$380,$B53)</f>
        <v>293</v>
      </c>
      <c r="Y53">
        <f>SUMIFS(Таблица!V$3:V$380,Таблица!$B$3:$B$380,$B53)</f>
        <v>0</v>
      </c>
      <c r="Z53">
        <f>SUMIFS(Таблица!W$3:W$380,Таблица!$B$3:$B$380,$B53)</f>
        <v>0</v>
      </c>
      <c r="AA53">
        <f>SUMIFS(Таблица!X$3:X$380,Таблица!$B$3:$B$380,$B53)</f>
        <v>0</v>
      </c>
      <c r="AB53">
        <f>SUMIFS(Таблица!Y$3:Y$380,Таблица!$B$3:$B$380,$B53)</f>
        <v>0</v>
      </c>
      <c r="AD53">
        <f>SUMIFS(Таблица!AA$3:AA$380,Таблица!$B$3:$B$380,$B53)</f>
        <v>571</v>
      </c>
      <c r="AE53" s="52">
        <f t="shared" si="9"/>
        <v>4.2867867867867865E-2</v>
      </c>
      <c r="AF53">
        <f>SUMIFS(Таблица!AC$3:AC$380,Таблица!$B$3:$B$380,$B53)</f>
        <v>1089</v>
      </c>
      <c r="AG53" s="52">
        <f t="shared" si="10"/>
        <v>8.1756756756756754E-2</v>
      </c>
      <c r="AH53">
        <f>SUMIFS(Таблица!AE$3:AE$380,Таблица!$B$3:$B$380,$B53)</f>
        <v>196</v>
      </c>
      <c r="AI53" s="52">
        <f t="shared" si="11"/>
        <v>1.4714714714714715E-2</v>
      </c>
      <c r="AJ53">
        <f>SUMIFS(Таблица!AG$3:AG$380,Таблица!$B$3:$B$380,$B53)</f>
        <v>1058</v>
      </c>
      <c r="AK53" s="52">
        <f t="shared" si="12"/>
        <v>7.9429429429429432E-2</v>
      </c>
      <c r="AL53">
        <f>SUMIFS(Таблица!AI$3:AI$380,Таблица!$B$3:$B$380,$B53)</f>
        <v>10318</v>
      </c>
      <c r="AM53" s="52">
        <f t="shared" si="13"/>
        <v>0.77462462462462467</v>
      </c>
    </row>
    <row r="54" spans="2:39">
      <c r="B54" t="s">
        <v>1965</v>
      </c>
      <c r="D54">
        <f>SUMIFS(Таблица!D$3:D$380,Таблица!$B$3:$B$380,$B54)</f>
        <v>188</v>
      </c>
      <c r="E54">
        <f>SUM($D$2:$D54)</f>
        <v>167101</v>
      </c>
      <c r="F54">
        <f>SUMIFS(Таблица!E$3:E$380,Таблица!$B$3:$B$380,$B54)</f>
        <v>188</v>
      </c>
      <c r="G54">
        <f>SUM($F$2:$F54)</f>
        <v>166940</v>
      </c>
      <c r="H54">
        <f t="shared" si="7"/>
        <v>86</v>
      </c>
      <c r="I54">
        <f>SUM($H$2:$H54)</f>
        <v>125292</v>
      </c>
      <c r="J54" s="52">
        <f t="shared" si="8"/>
        <v>0.45744680851063829</v>
      </c>
      <c r="K54">
        <f>SUMIFS(Таблица!G$3:G$380,Таблица!$B$3:$B$380,$B54)</f>
        <v>188</v>
      </c>
      <c r="L54">
        <f>SUMIFS(Таблица!H$3:H$380,Таблица!$B$3:$B$380,$B54)</f>
        <v>250</v>
      </c>
      <c r="M54">
        <f>SUMIFS(Таблица!I$3:I$380,Таблица!$B$3:$B$380,$B54)</f>
        <v>18</v>
      </c>
      <c r="N54">
        <f>SUMIFS(Таблица!K$3:K$380,Таблица!$B$3:$B$380,$B54)</f>
        <v>170</v>
      </c>
      <c r="O54">
        <f>SUMIFS(Таблица!L$3:L$380,Таблица!$B$3:$B$380,$B54)</f>
        <v>0</v>
      </c>
      <c r="P54">
        <f>SUMIFS(Таблица!M$3:M$380,Таблица!$B$3:$B$380,$B54)</f>
        <v>62</v>
      </c>
      <c r="Q54">
        <f>SUMIFS(Таблица!N$3:N$380,Таблица!$B$3:$B$380,$B54)</f>
        <v>18</v>
      </c>
      <c r="R54">
        <f>SUMIFS(Таблица!O$3:O$380,Таблица!$B$3:$B$380,$B54)</f>
        <v>170</v>
      </c>
      <c r="S54">
        <f>SUMIFS(Таблица!P$3:P$380,Таблица!$B$3:$B$380,$B54)</f>
        <v>4</v>
      </c>
      <c r="T54">
        <f>SUMIFS(Таблица!Q$3:Q$380,Таблица!$B$3:$B$380,$B54)</f>
        <v>184</v>
      </c>
      <c r="U54">
        <f>SUMIFS(Таблица!R$3:R$380,Таблица!$B$3:$B$380,$B54)</f>
        <v>3</v>
      </c>
      <c r="V54">
        <f>SUMIFS(Таблица!S$3:S$380,Таблица!$B$3:$B$380,$B54)</f>
        <v>0</v>
      </c>
      <c r="W54">
        <f>SUMIFS(Таблица!T$3:T$380,Таблица!$B$3:$B$380,$B54)</f>
        <v>17</v>
      </c>
      <c r="X54">
        <f>SUMIFS(Таблица!U$3:U$380,Таблица!$B$3:$B$380,$B54)</f>
        <v>3</v>
      </c>
      <c r="Y54">
        <f>SUMIFS(Таблица!V$3:V$380,Таблица!$B$3:$B$380,$B54)</f>
        <v>0</v>
      </c>
      <c r="Z54">
        <f>SUMIFS(Таблица!W$3:W$380,Таблица!$B$3:$B$380,$B54)</f>
        <v>0</v>
      </c>
      <c r="AA54">
        <f>SUMIFS(Таблица!X$3:X$380,Таблица!$B$3:$B$380,$B54)</f>
        <v>0</v>
      </c>
      <c r="AB54">
        <f>SUMIFS(Таблица!Y$3:Y$380,Таблица!$B$3:$B$380,$B54)</f>
        <v>0</v>
      </c>
      <c r="AD54">
        <f>SUMIFS(Таблица!AA$3:AA$380,Таблица!$B$3:$B$380,$B54)</f>
        <v>7</v>
      </c>
      <c r="AE54" s="52">
        <f t="shared" si="9"/>
        <v>3.7234042553191488E-2</v>
      </c>
      <c r="AF54">
        <f>SUMIFS(Таблица!AC$3:AC$380,Таблица!$B$3:$B$380,$B54)</f>
        <v>28</v>
      </c>
      <c r="AG54" s="52">
        <f t="shared" si="10"/>
        <v>0.14893617021276595</v>
      </c>
      <c r="AH54">
        <f>SUMIFS(Таблица!AE$3:AE$380,Таблица!$B$3:$B$380,$B54)</f>
        <v>6</v>
      </c>
      <c r="AI54" s="52">
        <f t="shared" si="11"/>
        <v>3.1914893617021274E-2</v>
      </c>
      <c r="AJ54">
        <f>SUMIFS(Таблица!AG$3:AG$380,Таблица!$B$3:$B$380,$B54)</f>
        <v>57</v>
      </c>
      <c r="AK54" s="52">
        <f t="shared" si="12"/>
        <v>0.30319148936170215</v>
      </c>
      <c r="AL54">
        <f>SUMIFS(Таблица!AI$3:AI$380,Таблица!$B$3:$B$380,$B54)</f>
        <v>86</v>
      </c>
      <c r="AM54" s="52">
        <f t="shared" si="13"/>
        <v>0.45744680851063829</v>
      </c>
    </row>
    <row r="55" spans="2:39">
      <c r="B55" t="s">
        <v>1960</v>
      </c>
      <c r="D55">
        <f>SUMIFS(Таблица!D$3:D$380,Таблица!$B$3:$B$380,$B55)</f>
        <v>3281</v>
      </c>
      <c r="E55">
        <f>SUM($D$2:$D55)</f>
        <v>170382</v>
      </c>
      <c r="F55">
        <f>SUMIFS(Таблица!E$3:E$380,Таблица!$B$3:$B$380,$B55)</f>
        <v>3274</v>
      </c>
      <c r="G55">
        <f>SUM($F$2:$F55)</f>
        <v>170214</v>
      </c>
      <c r="H55">
        <f t="shared" si="7"/>
        <v>1186</v>
      </c>
      <c r="I55">
        <f>SUM($H$2:$H55)</f>
        <v>126478</v>
      </c>
      <c r="J55" s="52">
        <f t="shared" si="8"/>
        <v>0.36224801466096518</v>
      </c>
      <c r="K55">
        <f>SUMIFS(Таблица!G$3:G$380,Таблица!$B$3:$B$380,$B55)</f>
        <v>3281</v>
      </c>
      <c r="L55">
        <f>SUMIFS(Таблица!H$3:H$380,Таблица!$B$3:$B$380,$B55)</f>
        <v>15300</v>
      </c>
      <c r="M55">
        <f>SUMIFS(Таблица!I$3:I$380,Таблица!$B$3:$B$380,$B55)</f>
        <v>301</v>
      </c>
      <c r="N55">
        <f>SUMIFS(Таблица!K$3:K$380,Таблица!$B$3:$B$380,$B55)</f>
        <v>2955</v>
      </c>
      <c r="O55">
        <f>SUMIFS(Таблица!L$3:L$380,Таблица!$B$3:$B$380,$B55)</f>
        <v>25</v>
      </c>
      <c r="P55">
        <f>SUMIFS(Таблица!M$3:M$380,Таблица!$B$3:$B$380,$B55)</f>
        <v>12019</v>
      </c>
      <c r="Q55">
        <f>SUMIFS(Таблица!N$3:N$380,Таблица!$B$3:$B$380,$B55)</f>
        <v>326</v>
      </c>
      <c r="R55">
        <f>SUMIFS(Таблица!O$3:O$380,Таблица!$B$3:$B$380,$B55)</f>
        <v>2948</v>
      </c>
      <c r="S55">
        <f>SUMIFS(Таблица!P$3:P$380,Таблица!$B$3:$B$380,$B55)</f>
        <v>65</v>
      </c>
      <c r="T55">
        <f>SUMIFS(Таблица!Q$3:Q$380,Таблица!$B$3:$B$380,$B55)</f>
        <v>3209</v>
      </c>
      <c r="U55">
        <f>SUMIFS(Таблица!R$3:R$380,Таблица!$B$3:$B$380,$B55)</f>
        <v>30</v>
      </c>
      <c r="V55">
        <f>SUMIFS(Таблица!S$3:S$380,Таблица!$B$3:$B$380,$B55)</f>
        <v>0</v>
      </c>
      <c r="W55">
        <f>SUMIFS(Таблица!T$3:T$380,Таблица!$B$3:$B$380,$B55)</f>
        <v>29</v>
      </c>
      <c r="X55">
        <f>SUMIFS(Таблица!U$3:U$380,Таблица!$B$3:$B$380,$B55)</f>
        <v>30</v>
      </c>
      <c r="Y55">
        <f>SUMIFS(Таблица!V$3:V$380,Таблица!$B$3:$B$380,$B55)</f>
        <v>0</v>
      </c>
      <c r="Z55">
        <f>SUMIFS(Таблица!W$3:W$380,Таблица!$B$3:$B$380,$B55)</f>
        <v>0</v>
      </c>
      <c r="AA55">
        <f>SUMIFS(Таблица!X$3:X$380,Таблица!$B$3:$B$380,$B55)</f>
        <v>0</v>
      </c>
      <c r="AB55">
        <f>SUMIFS(Таблица!Y$3:Y$380,Таблица!$B$3:$B$380,$B55)</f>
        <v>0</v>
      </c>
      <c r="AD55">
        <f>SUMIFS(Таблица!AA$3:AA$380,Таблица!$B$3:$B$380,$B55)</f>
        <v>103</v>
      </c>
      <c r="AE55" s="52">
        <f t="shared" si="9"/>
        <v>3.1459987782529016E-2</v>
      </c>
      <c r="AF55">
        <f>SUMIFS(Таблица!AC$3:AC$380,Таблица!$B$3:$B$380,$B55)</f>
        <v>345</v>
      </c>
      <c r="AG55" s="52">
        <f t="shared" si="10"/>
        <v>0.10537568723274282</v>
      </c>
      <c r="AH55">
        <f>SUMIFS(Таблица!AE$3:AE$380,Таблица!$B$3:$B$380,$B55)</f>
        <v>142</v>
      </c>
      <c r="AI55" s="52">
        <f t="shared" si="11"/>
        <v>4.3372021991447768E-2</v>
      </c>
      <c r="AJ55">
        <f>SUMIFS(Таблица!AG$3:AG$380,Таблица!$B$3:$B$380,$B55)</f>
        <v>1433</v>
      </c>
      <c r="AK55" s="52">
        <f t="shared" si="12"/>
        <v>0.43769089798411731</v>
      </c>
      <c r="AL55">
        <f>SUMIFS(Таблица!AI$3:AI$380,Таблица!$B$3:$B$380,$B55)</f>
        <v>1186</v>
      </c>
      <c r="AM55" s="52">
        <f t="shared" si="13"/>
        <v>0.36224801466096518</v>
      </c>
    </row>
    <row r="56" spans="2:39">
      <c r="B56" t="s">
        <v>1971</v>
      </c>
      <c r="D56">
        <f>SUMIFS(Таблица!D$3:D$380,Таблица!$B$3:$B$380,$B56)</f>
        <v>134</v>
      </c>
      <c r="E56">
        <f>SUM($D$2:$D56)</f>
        <v>170516</v>
      </c>
      <c r="F56">
        <f>SUMIFS(Таблица!E$3:E$380,Таблица!$B$3:$B$380,$B56)</f>
        <v>134</v>
      </c>
      <c r="G56">
        <f>SUM($F$2:$F56)</f>
        <v>170348</v>
      </c>
      <c r="H56">
        <f t="shared" si="7"/>
        <v>80</v>
      </c>
      <c r="I56">
        <f>SUM($H$2:$H56)</f>
        <v>126558</v>
      </c>
      <c r="J56" s="52">
        <f t="shared" si="8"/>
        <v>0.59701492537313428</v>
      </c>
      <c r="K56">
        <f>SUMIFS(Таблица!G$3:G$380,Таблица!$B$3:$B$380,$B56)</f>
        <v>134</v>
      </c>
      <c r="L56">
        <f>SUMIFS(Таблица!H$3:H$380,Таблица!$B$3:$B$380,$B56)</f>
        <v>300</v>
      </c>
      <c r="M56">
        <f>SUMIFS(Таблица!I$3:I$380,Таблица!$B$3:$B$380,$B56)</f>
        <v>0</v>
      </c>
      <c r="N56">
        <f>SUMIFS(Таблица!K$3:K$380,Таблица!$B$3:$B$380,$B56)</f>
        <v>134</v>
      </c>
      <c r="O56">
        <f>SUMIFS(Таблица!L$3:L$380,Таблица!$B$3:$B$380,$B56)</f>
        <v>0</v>
      </c>
      <c r="P56">
        <f>SUMIFS(Таблица!M$3:M$380,Таблица!$B$3:$B$380,$B56)</f>
        <v>166</v>
      </c>
      <c r="Q56">
        <f>SUMIFS(Таблица!N$3:N$380,Таблица!$B$3:$B$380,$B56)</f>
        <v>0</v>
      </c>
      <c r="R56">
        <f>SUMIFS(Таблица!O$3:O$380,Таблица!$B$3:$B$380,$B56)</f>
        <v>134</v>
      </c>
      <c r="S56">
        <f>SUMIFS(Таблица!P$3:P$380,Таблица!$B$3:$B$380,$B56)</f>
        <v>1</v>
      </c>
      <c r="T56">
        <f>SUMIFS(Таблица!Q$3:Q$380,Таблица!$B$3:$B$380,$B56)</f>
        <v>133</v>
      </c>
      <c r="U56">
        <f>SUMIFS(Таблица!R$3:R$380,Таблица!$B$3:$B$380,$B56)</f>
        <v>5</v>
      </c>
      <c r="V56">
        <f>SUMIFS(Таблица!S$3:S$380,Таблица!$B$3:$B$380,$B56)</f>
        <v>0</v>
      </c>
      <c r="W56">
        <f>SUMIFS(Таблица!T$3:T$380,Таблица!$B$3:$B$380,$B56)</f>
        <v>0</v>
      </c>
      <c r="X56">
        <f>SUMIFS(Таблица!U$3:U$380,Таблица!$B$3:$B$380,$B56)</f>
        <v>5</v>
      </c>
      <c r="Y56">
        <f>SUMIFS(Таблица!V$3:V$380,Таблица!$B$3:$B$380,$B56)</f>
        <v>0</v>
      </c>
      <c r="Z56">
        <f>SUMIFS(Таблица!W$3:W$380,Таблица!$B$3:$B$380,$B56)</f>
        <v>0</v>
      </c>
      <c r="AA56">
        <f>SUMIFS(Таблица!X$3:X$380,Таблица!$B$3:$B$380,$B56)</f>
        <v>0</v>
      </c>
      <c r="AB56">
        <f>SUMIFS(Таблица!Y$3:Y$380,Таблица!$B$3:$B$380,$B56)</f>
        <v>0</v>
      </c>
      <c r="AD56">
        <f>SUMIFS(Таблица!AA$3:AA$380,Таблица!$B$3:$B$380,$B56)</f>
        <v>1</v>
      </c>
      <c r="AE56" s="52">
        <f t="shared" si="9"/>
        <v>7.462686567164179E-3</v>
      </c>
      <c r="AF56">
        <f>SUMIFS(Таблица!AC$3:AC$380,Таблица!$B$3:$B$380,$B56)</f>
        <v>12</v>
      </c>
      <c r="AG56" s="52">
        <f t="shared" si="10"/>
        <v>8.9552238805970144E-2</v>
      </c>
      <c r="AH56">
        <f>SUMIFS(Таблица!AE$3:AE$380,Таблица!$B$3:$B$380,$B56)</f>
        <v>10</v>
      </c>
      <c r="AI56" s="52">
        <f t="shared" si="11"/>
        <v>7.4626865671641784E-2</v>
      </c>
      <c r="AJ56">
        <f>SUMIFS(Таблица!AG$3:AG$380,Таблица!$B$3:$B$380,$B56)</f>
        <v>30</v>
      </c>
      <c r="AK56" s="52">
        <f t="shared" si="12"/>
        <v>0.22388059701492538</v>
      </c>
      <c r="AL56">
        <f>SUMIFS(Таблица!AI$3:AI$380,Таблица!$B$3:$B$380,$B56)</f>
        <v>80</v>
      </c>
      <c r="AM56" s="52">
        <f t="shared" si="13"/>
        <v>0.59701492537313428</v>
      </c>
    </row>
    <row r="57" spans="2:39">
      <c r="B57" t="s">
        <v>1973</v>
      </c>
      <c r="D57">
        <f>SUMIFS(Таблица!D$3:D$380,Таблица!$B$3:$B$380,$B57)</f>
        <v>95</v>
      </c>
      <c r="E57">
        <f>SUM($D$2:$D57)</f>
        <v>170611</v>
      </c>
      <c r="F57">
        <f>SUMIFS(Таблица!E$3:E$380,Таблица!$B$3:$B$380,$B57)</f>
        <v>95</v>
      </c>
      <c r="G57">
        <f>SUM($F$2:$F57)</f>
        <v>170443</v>
      </c>
      <c r="H57">
        <f t="shared" si="7"/>
        <v>45</v>
      </c>
      <c r="I57">
        <f>SUM($H$2:$H57)</f>
        <v>126603</v>
      </c>
      <c r="J57" s="52">
        <f t="shared" si="8"/>
        <v>0.47368421052631576</v>
      </c>
      <c r="K57">
        <f>SUMIFS(Таблица!G$3:G$380,Таблица!$B$3:$B$380,$B57)</f>
        <v>163</v>
      </c>
      <c r="L57">
        <f>SUMIFS(Таблица!H$3:H$380,Таблица!$B$3:$B$380,$B57)</f>
        <v>170</v>
      </c>
      <c r="M57">
        <f>SUMIFS(Таблица!I$3:I$380,Таблица!$B$3:$B$380,$B57)</f>
        <v>0</v>
      </c>
      <c r="N57">
        <f>SUMIFS(Таблица!K$3:K$380,Таблица!$B$3:$B$380,$B57)</f>
        <v>95</v>
      </c>
      <c r="O57">
        <f>SUMIFS(Таблица!L$3:L$380,Таблица!$B$3:$B$380,$B57)</f>
        <v>0</v>
      </c>
      <c r="P57">
        <f>SUMIFS(Таблица!M$3:M$380,Таблица!$B$3:$B$380,$B57)</f>
        <v>75</v>
      </c>
      <c r="Q57">
        <f>SUMIFS(Таблица!N$3:N$380,Таблица!$B$3:$B$380,$B57)</f>
        <v>0</v>
      </c>
      <c r="R57">
        <f>SUMIFS(Таблица!O$3:O$380,Таблица!$B$3:$B$380,$B57)</f>
        <v>95</v>
      </c>
      <c r="S57">
        <f>SUMIFS(Таблица!P$3:P$380,Таблица!$B$3:$B$380,$B57)</f>
        <v>2</v>
      </c>
      <c r="T57">
        <f>SUMIFS(Таблица!Q$3:Q$380,Таблица!$B$3:$B$380,$B57)</f>
        <v>93</v>
      </c>
      <c r="U57">
        <f>SUMIFS(Таблица!R$3:R$380,Таблица!$B$3:$B$380,$B57)</f>
        <v>5</v>
      </c>
      <c r="V57">
        <f>SUMIFS(Таблица!S$3:S$380,Таблица!$B$3:$B$380,$B57)</f>
        <v>0</v>
      </c>
      <c r="W57">
        <f>SUMIFS(Таблица!T$3:T$380,Таблица!$B$3:$B$380,$B57)</f>
        <v>0</v>
      </c>
      <c r="X57">
        <f>SUMIFS(Таблица!U$3:U$380,Таблица!$B$3:$B$380,$B57)</f>
        <v>5</v>
      </c>
      <c r="Y57">
        <f>SUMIFS(Таблица!V$3:V$380,Таблица!$B$3:$B$380,$B57)</f>
        <v>0</v>
      </c>
      <c r="Z57">
        <f>SUMIFS(Таблица!W$3:W$380,Таблица!$B$3:$B$380,$B57)</f>
        <v>0</v>
      </c>
      <c r="AA57">
        <f>SUMIFS(Таблица!X$3:X$380,Таблица!$B$3:$B$380,$B57)</f>
        <v>0</v>
      </c>
      <c r="AB57">
        <f>SUMIFS(Таблица!Y$3:Y$380,Таблица!$B$3:$B$380,$B57)</f>
        <v>0</v>
      </c>
      <c r="AD57">
        <f>SUMIFS(Таблица!AA$3:AA$380,Таблица!$B$3:$B$380,$B57)</f>
        <v>5</v>
      </c>
      <c r="AE57" s="52">
        <f t="shared" si="9"/>
        <v>5.2631578947368418E-2</v>
      </c>
      <c r="AF57">
        <f>SUMIFS(Таблица!AC$3:AC$380,Таблица!$B$3:$B$380,$B57)</f>
        <v>9</v>
      </c>
      <c r="AG57" s="52">
        <f t="shared" si="10"/>
        <v>9.4736842105263161E-2</v>
      </c>
      <c r="AH57">
        <f>SUMIFS(Таблица!AE$3:AE$380,Таблица!$B$3:$B$380,$B57)</f>
        <v>4</v>
      </c>
      <c r="AI57" s="52">
        <f t="shared" si="11"/>
        <v>4.2105263157894736E-2</v>
      </c>
      <c r="AJ57">
        <f>SUMIFS(Таблица!AG$3:AG$380,Таблица!$B$3:$B$380,$B57)</f>
        <v>30</v>
      </c>
      <c r="AK57" s="52">
        <f t="shared" si="12"/>
        <v>0.31578947368421051</v>
      </c>
      <c r="AL57">
        <f>SUMIFS(Таблица!AI$3:AI$380,Таблица!$B$3:$B$380,$B57)</f>
        <v>45</v>
      </c>
      <c r="AM57" s="52">
        <f t="shared" si="13"/>
        <v>0.47368421052631576</v>
      </c>
    </row>
    <row r="58" spans="2:39">
      <c r="B58" t="s">
        <v>1975</v>
      </c>
      <c r="D58">
        <f>SUMIFS(Таблица!D$3:D$380,Таблица!$B$3:$B$380,$B58)</f>
        <v>3627</v>
      </c>
      <c r="E58">
        <f>SUM($D$2:$D58)</f>
        <v>174238</v>
      </c>
      <c r="F58">
        <f>SUMIFS(Таблица!E$3:E$380,Таблица!$B$3:$B$380,$B58)</f>
        <v>3624</v>
      </c>
      <c r="G58">
        <f>SUM($F$2:$F58)</f>
        <v>174067</v>
      </c>
      <c r="H58">
        <f t="shared" si="7"/>
        <v>2058</v>
      </c>
      <c r="I58">
        <f>SUM($H$2:$H58)</f>
        <v>128661</v>
      </c>
      <c r="J58" s="52">
        <f t="shared" si="8"/>
        <v>0.56788079470198671</v>
      </c>
      <c r="K58">
        <f>SUMIFS(Таблица!G$3:G$380,Таблица!$B$3:$B$380,$B58)</f>
        <v>3627</v>
      </c>
      <c r="L58">
        <f>SUMIFS(Таблица!H$3:H$380,Таблица!$B$3:$B$380,$B58)</f>
        <v>3800</v>
      </c>
      <c r="M58">
        <f>SUMIFS(Таблица!I$3:I$380,Таблица!$B$3:$B$380,$B58)</f>
        <v>0</v>
      </c>
      <c r="N58">
        <f>SUMIFS(Таблица!K$3:K$380,Таблица!$B$3:$B$380,$B58)</f>
        <v>3626</v>
      </c>
      <c r="O58">
        <f>SUMIFS(Таблица!L$3:L$380,Таблица!$B$3:$B$380,$B58)</f>
        <v>1</v>
      </c>
      <c r="P58">
        <f>SUMIFS(Таблица!M$3:M$380,Таблица!$B$3:$B$380,$B58)</f>
        <v>173</v>
      </c>
      <c r="Q58">
        <f>SUMIFS(Таблица!N$3:N$380,Таблица!$B$3:$B$380,$B58)</f>
        <v>1</v>
      </c>
      <c r="R58">
        <f>SUMIFS(Таблица!O$3:O$380,Таблица!$B$3:$B$380,$B58)</f>
        <v>3623</v>
      </c>
      <c r="S58">
        <f>SUMIFS(Таблица!P$3:P$380,Таблица!$B$3:$B$380,$B58)</f>
        <v>54</v>
      </c>
      <c r="T58">
        <f>SUMIFS(Таблица!Q$3:Q$380,Таблица!$B$3:$B$380,$B58)</f>
        <v>3570</v>
      </c>
      <c r="U58">
        <f>SUMIFS(Таблица!R$3:R$380,Таблица!$B$3:$B$380,$B58)</f>
        <v>10</v>
      </c>
      <c r="V58">
        <f>SUMIFS(Таблица!S$3:S$380,Таблица!$B$3:$B$380,$B58)</f>
        <v>0</v>
      </c>
      <c r="W58">
        <f>SUMIFS(Таблица!T$3:T$380,Таблица!$B$3:$B$380,$B58)</f>
        <v>96</v>
      </c>
      <c r="X58">
        <f>SUMIFS(Таблица!U$3:U$380,Таблица!$B$3:$B$380,$B58)</f>
        <v>10</v>
      </c>
      <c r="Y58">
        <f>SUMIFS(Таблица!V$3:V$380,Таблица!$B$3:$B$380,$B58)</f>
        <v>0</v>
      </c>
      <c r="Z58">
        <f>SUMIFS(Таблица!W$3:W$380,Таблица!$B$3:$B$380,$B58)</f>
        <v>0</v>
      </c>
      <c r="AA58">
        <f>SUMIFS(Таблица!X$3:X$380,Таблица!$B$3:$B$380,$B58)</f>
        <v>0</v>
      </c>
      <c r="AB58">
        <f>SUMIFS(Таблица!Y$3:Y$380,Таблица!$B$3:$B$380,$B58)</f>
        <v>0</v>
      </c>
      <c r="AD58">
        <f>SUMIFS(Таблица!AA$3:AA$380,Таблица!$B$3:$B$380,$B58)</f>
        <v>78</v>
      </c>
      <c r="AE58" s="52">
        <f t="shared" si="9"/>
        <v>2.1523178807947019E-2</v>
      </c>
      <c r="AF58">
        <f>SUMIFS(Таблица!AC$3:AC$380,Таблица!$B$3:$B$380,$B58)</f>
        <v>431</v>
      </c>
      <c r="AG58" s="52">
        <f t="shared" si="10"/>
        <v>0.11892935982339956</v>
      </c>
      <c r="AH58">
        <f>SUMIFS(Таблица!AE$3:AE$380,Таблица!$B$3:$B$380,$B58)</f>
        <v>84</v>
      </c>
      <c r="AI58" s="52">
        <f t="shared" si="11"/>
        <v>2.3178807947019868E-2</v>
      </c>
      <c r="AJ58">
        <f>SUMIFS(Таблица!AG$3:AG$380,Таблица!$B$3:$B$380,$B58)</f>
        <v>919</v>
      </c>
      <c r="AK58" s="52">
        <f t="shared" si="12"/>
        <v>0.25358719646799116</v>
      </c>
      <c r="AL58">
        <f>SUMIFS(Таблица!AI$3:AI$380,Таблица!$B$3:$B$380,$B58)</f>
        <v>2058</v>
      </c>
      <c r="AM58" s="52">
        <f t="shared" si="13"/>
        <v>0.56788079470198671</v>
      </c>
    </row>
    <row r="59" spans="2:39">
      <c r="B59" t="s">
        <v>1761</v>
      </c>
      <c r="D59">
        <f>SUMIFS(Таблица!D$3:D$380,Таблица!$B$3:$B$380,$B59)</f>
        <v>11573</v>
      </c>
      <c r="E59">
        <f>SUM($D$2:$D59)</f>
        <v>185811</v>
      </c>
      <c r="F59">
        <f>SUMIFS(Таблица!E$3:E$380,Таблица!$B$3:$B$380,$B59)</f>
        <v>11571</v>
      </c>
      <c r="G59">
        <f>SUM($F$2:$F59)</f>
        <v>185638</v>
      </c>
      <c r="H59">
        <f t="shared" si="7"/>
        <v>10499</v>
      </c>
      <c r="I59">
        <f>SUM($H$2:$H59)</f>
        <v>139160</v>
      </c>
      <c r="J59" s="52">
        <f t="shared" si="8"/>
        <v>0.90735459338000168</v>
      </c>
      <c r="K59">
        <f>SUMIFS(Таблица!G$3:G$380,Таблица!$B$3:$B$380,$B59)</f>
        <v>11576</v>
      </c>
      <c r="L59">
        <f>SUMIFS(Таблица!H$3:H$380,Таблица!$B$3:$B$380,$B59)</f>
        <v>16898</v>
      </c>
      <c r="M59">
        <f>SUMIFS(Таблица!I$3:I$380,Таблица!$B$3:$B$380,$B59)</f>
        <v>3109</v>
      </c>
      <c r="N59">
        <f>SUMIFS(Таблица!K$3:K$380,Таблица!$B$3:$B$380,$B59)</f>
        <v>8432</v>
      </c>
      <c r="O59">
        <f>SUMIFS(Таблица!L$3:L$380,Таблица!$B$3:$B$380,$B59)</f>
        <v>32</v>
      </c>
      <c r="P59">
        <f>SUMIFS(Таблица!M$3:M$380,Таблица!$B$3:$B$380,$B59)</f>
        <v>5325</v>
      </c>
      <c r="Q59">
        <f>SUMIFS(Таблица!N$3:N$380,Таблица!$B$3:$B$380,$B59)</f>
        <v>3141</v>
      </c>
      <c r="R59">
        <f>SUMIFS(Таблица!O$3:O$380,Таблица!$B$3:$B$380,$B59)</f>
        <v>8430</v>
      </c>
      <c r="S59">
        <f>SUMIFS(Таблица!P$3:P$380,Таблица!$B$3:$B$380,$B59)</f>
        <v>81</v>
      </c>
      <c r="T59">
        <f>SUMIFS(Таблица!Q$3:Q$380,Таблица!$B$3:$B$380,$B59)</f>
        <v>11490</v>
      </c>
      <c r="U59">
        <f>SUMIFS(Таблица!R$3:R$380,Таблица!$B$3:$B$380,$B59)</f>
        <v>80</v>
      </c>
      <c r="V59">
        <f>SUMIFS(Таблица!S$3:S$380,Таблица!$B$3:$B$380,$B59)</f>
        <v>4</v>
      </c>
      <c r="W59">
        <f>SUMIFS(Таблица!T$3:T$380,Таблица!$B$3:$B$380,$B59)</f>
        <v>69</v>
      </c>
      <c r="X59">
        <f>SUMIFS(Таблица!U$3:U$380,Таблица!$B$3:$B$380,$B59)</f>
        <v>76</v>
      </c>
      <c r="Y59">
        <f>SUMIFS(Таблица!V$3:V$380,Таблица!$B$3:$B$380,$B59)</f>
        <v>0</v>
      </c>
      <c r="Z59">
        <f>SUMIFS(Таблица!W$3:W$380,Таблица!$B$3:$B$380,$B59)</f>
        <v>0</v>
      </c>
      <c r="AA59">
        <f>SUMIFS(Таблица!X$3:X$380,Таблица!$B$3:$B$380,$B59)</f>
        <v>0</v>
      </c>
      <c r="AB59">
        <f>SUMIFS(Таблица!Y$3:Y$380,Таблица!$B$3:$B$380,$B59)</f>
        <v>0</v>
      </c>
      <c r="AD59">
        <f>SUMIFS(Таблица!AA$3:AA$380,Таблица!$B$3:$B$380,$B59)</f>
        <v>189</v>
      </c>
      <c r="AE59" s="52">
        <f t="shared" si="9"/>
        <v>1.6333938294010888E-2</v>
      </c>
      <c r="AF59">
        <f>SUMIFS(Таблица!AC$3:AC$380,Таблица!$B$3:$B$380,$B59)</f>
        <v>456</v>
      </c>
      <c r="AG59" s="52">
        <f t="shared" si="10"/>
        <v>3.9408866995073892E-2</v>
      </c>
      <c r="AH59">
        <f>SUMIFS(Таблица!AE$3:AE$380,Таблица!$B$3:$B$380,$B59)</f>
        <v>57</v>
      </c>
      <c r="AI59" s="52">
        <f t="shared" si="11"/>
        <v>4.9261083743842365E-3</v>
      </c>
      <c r="AJ59">
        <f>SUMIFS(Таблица!AG$3:AG$380,Таблица!$B$3:$B$380,$B59)</f>
        <v>289</v>
      </c>
      <c r="AK59" s="52">
        <f t="shared" si="12"/>
        <v>2.4976233687667444E-2</v>
      </c>
      <c r="AL59">
        <f>SUMIFS(Таблица!AI$3:AI$380,Таблица!$B$3:$B$380,$B59)</f>
        <v>10499</v>
      </c>
      <c r="AM59" s="52">
        <f t="shared" si="13"/>
        <v>0.90735459338000168</v>
      </c>
    </row>
    <row r="60" spans="2:39">
      <c r="B60" t="s">
        <v>1981</v>
      </c>
      <c r="D60">
        <f>SUMIFS(Таблица!D$3:D$380,Таблица!$B$3:$B$380,$B60)</f>
        <v>296</v>
      </c>
      <c r="E60">
        <f>SUM($D$2:$D60)</f>
        <v>186107</v>
      </c>
      <c r="F60">
        <f>SUMIFS(Таблица!E$3:E$380,Таблица!$B$3:$B$380,$B60)</f>
        <v>296</v>
      </c>
      <c r="G60">
        <f>SUM($F$2:$F60)</f>
        <v>185934</v>
      </c>
      <c r="H60">
        <f t="shared" si="7"/>
        <v>156</v>
      </c>
      <c r="I60">
        <f>SUM($H$2:$H60)</f>
        <v>139316</v>
      </c>
      <c r="J60" s="52">
        <f t="shared" si="8"/>
        <v>0.52702702702702697</v>
      </c>
      <c r="K60">
        <f>SUMIFS(Таблица!G$3:G$380,Таблица!$B$3:$B$380,$B60)</f>
        <v>359</v>
      </c>
      <c r="L60">
        <f>SUMIFS(Таблица!H$3:H$380,Таблица!$B$3:$B$380,$B60)</f>
        <v>500</v>
      </c>
      <c r="M60">
        <f>SUMIFS(Таблица!I$3:I$380,Таблица!$B$3:$B$380,$B60)</f>
        <v>0</v>
      </c>
      <c r="N60">
        <f>SUMIFS(Таблица!K$3:K$380,Таблица!$B$3:$B$380,$B60)</f>
        <v>113</v>
      </c>
      <c r="O60">
        <f>SUMIFS(Таблица!L$3:L$380,Таблица!$B$3:$B$380,$B60)</f>
        <v>183</v>
      </c>
      <c r="P60">
        <f>SUMIFS(Таблица!M$3:M$380,Таблица!$B$3:$B$380,$B60)</f>
        <v>204</v>
      </c>
      <c r="Q60">
        <f>SUMIFS(Таблица!N$3:N$380,Таблица!$B$3:$B$380,$B60)</f>
        <v>183</v>
      </c>
      <c r="R60">
        <f>SUMIFS(Таблица!O$3:O$380,Таблица!$B$3:$B$380,$B60)</f>
        <v>113</v>
      </c>
      <c r="S60">
        <f>SUMIFS(Таблица!P$3:P$380,Таблица!$B$3:$B$380,$B60)</f>
        <v>0</v>
      </c>
      <c r="T60">
        <f>SUMIFS(Таблица!Q$3:Q$380,Таблица!$B$3:$B$380,$B60)</f>
        <v>296</v>
      </c>
      <c r="U60">
        <f>SUMIFS(Таблица!R$3:R$380,Таблица!$B$3:$B$380,$B60)</f>
        <v>10</v>
      </c>
      <c r="V60">
        <f>SUMIFS(Таблица!S$3:S$380,Таблица!$B$3:$B$380,$B60)</f>
        <v>0</v>
      </c>
      <c r="W60">
        <f>SUMIFS(Таблица!T$3:T$380,Таблица!$B$3:$B$380,$B60)</f>
        <v>0</v>
      </c>
      <c r="X60">
        <f>SUMIFS(Таблица!U$3:U$380,Таблица!$B$3:$B$380,$B60)</f>
        <v>10</v>
      </c>
      <c r="Y60">
        <f>SUMIFS(Таблица!V$3:V$380,Таблица!$B$3:$B$380,$B60)</f>
        <v>0</v>
      </c>
      <c r="Z60">
        <f>SUMIFS(Таблица!W$3:W$380,Таблица!$B$3:$B$380,$B60)</f>
        <v>0</v>
      </c>
      <c r="AA60">
        <f>SUMIFS(Таблица!X$3:X$380,Таблица!$B$3:$B$380,$B60)</f>
        <v>0</v>
      </c>
      <c r="AB60">
        <f>SUMIFS(Таблица!Y$3:Y$380,Таблица!$B$3:$B$380,$B60)</f>
        <v>0</v>
      </c>
      <c r="AD60">
        <f>SUMIFS(Таблица!AA$3:AA$380,Таблица!$B$3:$B$380,$B60)</f>
        <v>44</v>
      </c>
      <c r="AE60" s="52">
        <f t="shared" si="9"/>
        <v>0.14864864864864866</v>
      </c>
      <c r="AF60">
        <f>SUMIFS(Таблица!AC$3:AC$380,Таблица!$B$3:$B$380,$B60)</f>
        <v>54</v>
      </c>
      <c r="AG60" s="52">
        <f t="shared" si="10"/>
        <v>0.18243243243243243</v>
      </c>
      <c r="AH60">
        <f>SUMIFS(Таблица!AE$3:AE$380,Таблица!$B$3:$B$380,$B60)</f>
        <v>20</v>
      </c>
      <c r="AI60" s="52">
        <f t="shared" si="11"/>
        <v>6.7567567567567571E-2</v>
      </c>
      <c r="AJ60">
        <f>SUMIFS(Таблица!AG$3:AG$380,Таблица!$B$3:$B$380,$B60)</f>
        <v>22</v>
      </c>
      <c r="AK60" s="52">
        <f t="shared" si="12"/>
        <v>7.4324324324324328E-2</v>
      </c>
      <c r="AL60">
        <f>SUMIFS(Таблица!AI$3:AI$380,Таблица!$B$3:$B$380,$B60)</f>
        <v>156</v>
      </c>
      <c r="AM60" s="52">
        <f t="shared" si="13"/>
        <v>0.52702702702702697</v>
      </c>
    </row>
    <row r="61" spans="2:39">
      <c r="B61" t="s">
        <v>1984</v>
      </c>
      <c r="D61">
        <f>SUMIFS(Таблица!D$3:D$380,Таблица!$B$3:$B$380,$B61)</f>
        <v>3107</v>
      </c>
      <c r="E61">
        <f>SUM($D$2:$D61)</f>
        <v>189214</v>
      </c>
      <c r="F61">
        <f>SUMIFS(Таблица!E$3:E$380,Таблица!$B$3:$B$380,$B61)</f>
        <v>3101</v>
      </c>
      <c r="G61">
        <f>SUM($F$2:$F61)</f>
        <v>189035</v>
      </c>
      <c r="H61">
        <f t="shared" si="7"/>
        <v>1261</v>
      </c>
      <c r="I61">
        <f>SUM($H$2:$H61)</f>
        <v>140577</v>
      </c>
      <c r="J61" s="52">
        <f t="shared" si="8"/>
        <v>0.40664301838116734</v>
      </c>
      <c r="K61">
        <f>SUMIFS(Таблица!G$3:G$380,Таблица!$B$3:$B$380,$B61)</f>
        <v>3130</v>
      </c>
      <c r="L61">
        <f>SUMIFS(Таблица!H$3:H$380,Таблица!$B$3:$B$380,$B61)</f>
        <v>7100</v>
      </c>
      <c r="M61">
        <f>SUMIFS(Таблица!I$3:I$380,Таблица!$B$3:$B$380,$B61)</f>
        <v>85</v>
      </c>
      <c r="N61">
        <f>SUMIFS(Таблица!K$3:K$380,Таблица!$B$3:$B$380,$B61)</f>
        <v>3022</v>
      </c>
      <c r="O61">
        <f>SUMIFS(Таблица!L$3:L$380,Таблица!$B$3:$B$380,$B61)</f>
        <v>0</v>
      </c>
      <c r="P61">
        <f>SUMIFS(Таблица!M$3:M$380,Таблица!$B$3:$B$380,$B61)</f>
        <v>3993</v>
      </c>
      <c r="Q61">
        <f>SUMIFS(Таблица!N$3:N$380,Таблица!$B$3:$B$380,$B61)</f>
        <v>83</v>
      </c>
      <c r="R61">
        <f>SUMIFS(Таблица!O$3:O$380,Таблица!$B$3:$B$380,$B61)</f>
        <v>3018</v>
      </c>
      <c r="S61">
        <f>SUMIFS(Таблица!P$3:P$380,Таблица!$B$3:$B$380,$B61)</f>
        <v>46</v>
      </c>
      <c r="T61">
        <f>SUMIFS(Таблица!Q$3:Q$380,Таблица!$B$3:$B$380,$B61)</f>
        <v>3055</v>
      </c>
      <c r="U61">
        <f>SUMIFS(Таблица!R$3:R$380,Таблица!$B$3:$B$380,$B61)</f>
        <v>35</v>
      </c>
      <c r="V61">
        <f>SUMIFS(Таблица!S$3:S$380,Таблица!$B$3:$B$380,$B61)</f>
        <v>0</v>
      </c>
      <c r="W61">
        <f>SUMIFS(Таблица!T$3:T$380,Таблица!$B$3:$B$380,$B61)</f>
        <v>243</v>
      </c>
      <c r="X61">
        <f>SUMIFS(Таблица!U$3:U$380,Таблица!$B$3:$B$380,$B61)</f>
        <v>35</v>
      </c>
      <c r="Y61">
        <f>SUMIFS(Таблица!V$3:V$380,Таблица!$B$3:$B$380,$B61)</f>
        <v>0</v>
      </c>
      <c r="Z61">
        <f>SUMIFS(Таблица!W$3:W$380,Таблица!$B$3:$B$380,$B61)</f>
        <v>0</v>
      </c>
      <c r="AA61">
        <f>SUMIFS(Таблица!X$3:X$380,Таблица!$B$3:$B$380,$B61)</f>
        <v>0</v>
      </c>
      <c r="AB61">
        <f>SUMIFS(Таблица!Y$3:Y$380,Таблица!$B$3:$B$380,$B61)</f>
        <v>0</v>
      </c>
      <c r="AD61">
        <f>SUMIFS(Таблица!AA$3:AA$380,Таблица!$B$3:$B$380,$B61)</f>
        <v>138</v>
      </c>
      <c r="AE61" s="52">
        <f t="shared" si="9"/>
        <v>4.4501773621412451E-2</v>
      </c>
      <c r="AF61">
        <f>SUMIFS(Таблица!AC$3:AC$380,Таблица!$B$3:$B$380,$B61)</f>
        <v>459</v>
      </c>
      <c r="AG61" s="52">
        <f t="shared" si="10"/>
        <v>0.14801676878426315</v>
      </c>
      <c r="AH61">
        <f>SUMIFS(Таблица!AE$3:AE$380,Таблица!$B$3:$B$380,$B61)</f>
        <v>134</v>
      </c>
      <c r="AI61" s="52">
        <f t="shared" si="11"/>
        <v>4.3211867139632376E-2</v>
      </c>
      <c r="AJ61">
        <f>SUMIFS(Таблица!AG$3:AG$380,Таблица!$B$3:$B$380,$B61)</f>
        <v>1063</v>
      </c>
      <c r="AK61" s="52">
        <f t="shared" si="12"/>
        <v>0.34279264753305383</v>
      </c>
      <c r="AL61">
        <f>SUMIFS(Таблица!AI$3:AI$380,Таблица!$B$3:$B$380,$B61)</f>
        <v>1261</v>
      </c>
      <c r="AM61" s="52">
        <f t="shared" si="13"/>
        <v>0.40664301838116734</v>
      </c>
    </row>
    <row r="62" spans="2:39">
      <c r="B62" t="s">
        <v>1990</v>
      </c>
      <c r="D62">
        <f>SUMIFS(Таблица!D$3:D$380,Таблица!$B$3:$B$380,$B62)</f>
        <v>177</v>
      </c>
      <c r="E62">
        <f>SUM($D$2:$D62)</f>
        <v>189391</v>
      </c>
      <c r="F62">
        <f>SUMIFS(Таблица!E$3:E$380,Таблица!$B$3:$B$380,$B62)</f>
        <v>176</v>
      </c>
      <c r="G62">
        <f>SUM($F$2:$F62)</f>
        <v>189211</v>
      </c>
      <c r="H62">
        <f t="shared" si="7"/>
        <v>90</v>
      </c>
      <c r="I62">
        <f>SUM($H$2:$H62)</f>
        <v>140667</v>
      </c>
      <c r="J62" s="52">
        <f t="shared" si="8"/>
        <v>0.51136363636363635</v>
      </c>
      <c r="K62">
        <f>SUMIFS(Таблица!G$3:G$380,Таблица!$B$3:$B$380,$B62)</f>
        <v>177</v>
      </c>
      <c r="L62">
        <f>SUMIFS(Таблица!H$3:H$380,Таблица!$B$3:$B$380,$B62)</f>
        <v>400</v>
      </c>
      <c r="M62">
        <f>SUMIFS(Таблица!I$3:I$380,Таблица!$B$3:$B$380,$B62)</f>
        <v>0</v>
      </c>
      <c r="N62">
        <f>SUMIFS(Таблица!K$3:K$380,Таблица!$B$3:$B$380,$B62)</f>
        <v>177</v>
      </c>
      <c r="O62">
        <f>SUMIFS(Таблица!L$3:L$380,Таблица!$B$3:$B$380,$B62)</f>
        <v>0</v>
      </c>
      <c r="P62">
        <f>SUMIFS(Таблица!M$3:M$380,Таблица!$B$3:$B$380,$B62)</f>
        <v>223</v>
      </c>
      <c r="Q62">
        <f>SUMIFS(Таблица!N$3:N$380,Таблица!$B$3:$B$380,$B62)</f>
        <v>0</v>
      </c>
      <c r="R62">
        <f>SUMIFS(Таблица!O$3:O$380,Таблица!$B$3:$B$380,$B62)</f>
        <v>176</v>
      </c>
      <c r="S62">
        <f>SUMIFS(Таблица!P$3:P$380,Таблица!$B$3:$B$380,$B62)</f>
        <v>0</v>
      </c>
      <c r="T62">
        <f>SUMIFS(Таблица!Q$3:Q$380,Таблица!$B$3:$B$380,$B62)</f>
        <v>176</v>
      </c>
      <c r="U62">
        <f>SUMIFS(Таблица!R$3:R$380,Таблица!$B$3:$B$380,$B62)</f>
        <v>5</v>
      </c>
      <c r="V62">
        <f>SUMIFS(Таблица!S$3:S$380,Таблица!$B$3:$B$380,$B62)</f>
        <v>0</v>
      </c>
      <c r="W62">
        <f>SUMIFS(Таблица!T$3:T$380,Таблица!$B$3:$B$380,$B62)</f>
        <v>2</v>
      </c>
      <c r="X62">
        <f>SUMIFS(Таблица!U$3:U$380,Таблица!$B$3:$B$380,$B62)</f>
        <v>5</v>
      </c>
      <c r="Y62">
        <f>SUMIFS(Таблица!V$3:V$380,Таблица!$B$3:$B$380,$B62)</f>
        <v>0</v>
      </c>
      <c r="Z62">
        <f>SUMIFS(Таблица!W$3:W$380,Таблица!$B$3:$B$380,$B62)</f>
        <v>0</v>
      </c>
      <c r="AA62">
        <f>SUMIFS(Таблица!X$3:X$380,Таблица!$B$3:$B$380,$B62)</f>
        <v>0</v>
      </c>
      <c r="AB62">
        <f>SUMIFS(Таблица!Y$3:Y$380,Таблица!$B$3:$B$380,$B62)</f>
        <v>0</v>
      </c>
      <c r="AD62">
        <f>SUMIFS(Таблица!AA$3:AA$380,Таблица!$B$3:$B$380,$B62)</f>
        <v>9</v>
      </c>
      <c r="AE62" s="52">
        <f t="shared" si="9"/>
        <v>5.113636363636364E-2</v>
      </c>
      <c r="AF62">
        <f>SUMIFS(Таблица!AC$3:AC$380,Таблица!$B$3:$B$380,$B62)</f>
        <v>32</v>
      </c>
      <c r="AG62" s="52">
        <f t="shared" si="10"/>
        <v>0.18181818181818182</v>
      </c>
      <c r="AH62">
        <f>SUMIFS(Таблица!AE$3:AE$380,Таблица!$B$3:$B$380,$B62)</f>
        <v>13</v>
      </c>
      <c r="AI62" s="52">
        <f t="shared" si="11"/>
        <v>7.3863636363636367E-2</v>
      </c>
      <c r="AJ62">
        <f>SUMIFS(Таблица!AG$3:AG$380,Таблица!$B$3:$B$380,$B62)</f>
        <v>32</v>
      </c>
      <c r="AK62" s="52">
        <f t="shared" si="12"/>
        <v>0.18181818181818182</v>
      </c>
      <c r="AL62">
        <f>SUMIFS(Таблица!AI$3:AI$380,Таблица!$B$3:$B$380,$B62)</f>
        <v>90</v>
      </c>
      <c r="AM62" s="52">
        <f t="shared" si="13"/>
        <v>0.51136363636363635</v>
      </c>
    </row>
    <row r="63" spans="2:39">
      <c r="B63" t="s">
        <v>1994</v>
      </c>
      <c r="D63">
        <f>SUMIFS(Таблица!D$3:D$380,Таблица!$B$3:$B$380,$B63)</f>
        <v>178</v>
      </c>
      <c r="E63">
        <f>SUM($D$2:$D63)</f>
        <v>189569</v>
      </c>
      <c r="F63">
        <f>SUMIFS(Таблица!E$3:E$380,Таблица!$B$3:$B$380,$B63)</f>
        <v>178</v>
      </c>
      <c r="G63">
        <f>SUM($F$2:$F63)</f>
        <v>189389</v>
      </c>
      <c r="H63">
        <f t="shared" si="7"/>
        <v>154</v>
      </c>
      <c r="I63">
        <f>SUM($H$2:$H63)</f>
        <v>140821</v>
      </c>
      <c r="J63" s="52">
        <f t="shared" si="8"/>
        <v>0.8651685393258427</v>
      </c>
      <c r="K63">
        <f>SUMIFS(Таблица!G$3:G$380,Таблица!$B$3:$B$380,$B63)</f>
        <v>233</v>
      </c>
      <c r="L63">
        <f>SUMIFS(Таблица!H$3:H$380,Таблица!$B$3:$B$380,$B63)</f>
        <v>330</v>
      </c>
      <c r="M63">
        <f>SUMIFS(Таблица!I$3:I$380,Таблица!$B$3:$B$380,$B63)</f>
        <v>103</v>
      </c>
      <c r="N63">
        <f>SUMIFS(Таблица!K$3:K$380,Таблица!$B$3:$B$380,$B63)</f>
        <v>75</v>
      </c>
      <c r="O63">
        <f>SUMIFS(Таблица!L$3:L$380,Таблица!$B$3:$B$380,$B63)</f>
        <v>0</v>
      </c>
      <c r="P63">
        <f>SUMIFS(Таблица!M$3:M$380,Таблица!$B$3:$B$380,$B63)</f>
        <v>152</v>
      </c>
      <c r="Q63">
        <f>SUMIFS(Таблица!N$3:N$380,Таблица!$B$3:$B$380,$B63)</f>
        <v>103</v>
      </c>
      <c r="R63">
        <f>SUMIFS(Таблица!O$3:O$380,Таблица!$B$3:$B$380,$B63)</f>
        <v>75</v>
      </c>
      <c r="S63">
        <f>SUMIFS(Таблица!P$3:P$380,Таблица!$B$3:$B$380,$B63)</f>
        <v>0</v>
      </c>
      <c r="T63">
        <f>SUMIFS(Таблица!Q$3:Q$380,Таблица!$B$3:$B$380,$B63)</f>
        <v>178</v>
      </c>
      <c r="U63">
        <f>SUMIFS(Таблица!R$3:R$380,Таблица!$B$3:$B$380,$B63)</f>
        <v>5</v>
      </c>
      <c r="V63">
        <f>SUMIFS(Таблица!S$3:S$380,Таблица!$B$3:$B$380,$B63)</f>
        <v>0</v>
      </c>
      <c r="W63">
        <f>SUMIFS(Таблица!T$3:T$380,Таблица!$B$3:$B$380,$B63)</f>
        <v>0</v>
      </c>
      <c r="X63">
        <f>SUMIFS(Таблица!U$3:U$380,Таблица!$B$3:$B$380,$B63)</f>
        <v>5</v>
      </c>
      <c r="Y63">
        <f>SUMIFS(Таблица!V$3:V$380,Таблица!$B$3:$B$380,$B63)</f>
        <v>0</v>
      </c>
      <c r="Z63">
        <f>SUMIFS(Таблица!W$3:W$380,Таблица!$B$3:$B$380,$B63)</f>
        <v>0</v>
      </c>
      <c r="AA63">
        <f>SUMIFS(Таблица!X$3:X$380,Таблица!$B$3:$B$380,$B63)</f>
        <v>0</v>
      </c>
      <c r="AB63">
        <f>SUMIFS(Таблица!Y$3:Y$380,Таблица!$B$3:$B$380,$B63)</f>
        <v>0</v>
      </c>
      <c r="AD63">
        <f>SUMIFS(Таблица!AA$3:AA$380,Таблица!$B$3:$B$380,$B63)</f>
        <v>1</v>
      </c>
      <c r="AE63" s="52">
        <f t="shared" si="9"/>
        <v>5.6179775280898875E-3</v>
      </c>
      <c r="AF63">
        <f>SUMIFS(Таблица!AC$3:AC$380,Таблица!$B$3:$B$380,$B63)</f>
        <v>5</v>
      </c>
      <c r="AG63" s="52">
        <f t="shared" si="10"/>
        <v>2.8089887640449437E-2</v>
      </c>
      <c r="AH63">
        <f>SUMIFS(Таблица!AE$3:AE$380,Таблица!$B$3:$B$380,$B63)</f>
        <v>5</v>
      </c>
      <c r="AI63" s="52">
        <f t="shared" si="11"/>
        <v>2.8089887640449437E-2</v>
      </c>
      <c r="AJ63">
        <f>SUMIFS(Таблица!AG$3:AG$380,Таблица!$B$3:$B$380,$B63)</f>
        <v>13</v>
      </c>
      <c r="AK63" s="52">
        <f t="shared" si="12"/>
        <v>7.3033707865168537E-2</v>
      </c>
      <c r="AL63">
        <f>SUMIFS(Таблица!AI$3:AI$380,Таблица!$B$3:$B$380,$B63)</f>
        <v>154</v>
      </c>
      <c r="AM63" s="52">
        <f t="shared" si="13"/>
        <v>0.8651685393258427</v>
      </c>
    </row>
    <row r="64" spans="2:39">
      <c r="B64" t="s">
        <v>1999</v>
      </c>
      <c r="D64">
        <f>SUMIFS(Таблица!D$3:D$380,Таблица!$B$3:$B$380,$B64)</f>
        <v>122</v>
      </c>
      <c r="E64">
        <f>SUM($D$2:$D64)</f>
        <v>189691</v>
      </c>
      <c r="F64">
        <f>SUMIFS(Таблица!E$3:E$380,Таблица!$B$3:$B$380,$B64)</f>
        <v>122</v>
      </c>
      <c r="G64">
        <f>SUM($F$2:$F64)</f>
        <v>189511</v>
      </c>
      <c r="H64">
        <f t="shared" si="7"/>
        <v>64</v>
      </c>
      <c r="I64">
        <f>SUM($H$2:$H64)</f>
        <v>140885</v>
      </c>
      <c r="J64" s="52">
        <f t="shared" si="8"/>
        <v>0.52459016393442626</v>
      </c>
      <c r="K64">
        <f>SUMIFS(Таблица!G$3:G$380,Таблица!$B$3:$B$380,$B64)</f>
        <v>125</v>
      </c>
      <c r="L64">
        <f>SUMIFS(Таблица!H$3:H$380,Таблица!$B$3:$B$380,$B64)</f>
        <v>130</v>
      </c>
      <c r="M64">
        <f>SUMIFS(Таблица!I$3:I$380,Таблица!$B$3:$B$380,$B64)</f>
        <v>0</v>
      </c>
      <c r="N64">
        <f>SUMIFS(Таблица!K$3:K$380,Таблица!$B$3:$B$380,$B64)</f>
        <v>110</v>
      </c>
      <c r="O64">
        <f>SUMIFS(Таблица!L$3:L$380,Таблица!$B$3:$B$380,$B64)</f>
        <v>12</v>
      </c>
      <c r="P64">
        <f>SUMIFS(Таблица!M$3:M$380,Таблица!$B$3:$B$380,$B64)</f>
        <v>8</v>
      </c>
      <c r="Q64">
        <f>SUMIFS(Таблица!N$3:N$380,Таблица!$B$3:$B$380,$B64)</f>
        <v>12</v>
      </c>
      <c r="R64">
        <f>SUMIFS(Таблица!O$3:O$380,Таблица!$B$3:$B$380,$B64)</f>
        <v>110</v>
      </c>
      <c r="S64">
        <f>SUMIFS(Таблица!P$3:P$380,Таблица!$B$3:$B$380,$B64)</f>
        <v>3</v>
      </c>
      <c r="T64">
        <f>SUMIFS(Таблица!Q$3:Q$380,Таблица!$B$3:$B$380,$B64)</f>
        <v>119</v>
      </c>
      <c r="U64">
        <f>SUMIFS(Таблица!R$3:R$380,Таблица!$B$3:$B$380,$B64)</f>
        <v>5</v>
      </c>
      <c r="V64">
        <f>SUMIFS(Таблица!S$3:S$380,Таблица!$B$3:$B$380,$B64)</f>
        <v>0</v>
      </c>
      <c r="W64">
        <f>SUMIFS(Таблица!T$3:T$380,Таблица!$B$3:$B$380,$B64)</f>
        <v>0</v>
      </c>
      <c r="X64">
        <f>SUMIFS(Таблица!U$3:U$380,Таблица!$B$3:$B$380,$B64)</f>
        <v>5</v>
      </c>
      <c r="Y64">
        <f>SUMIFS(Таблица!V$3:V$380,Таблица!$B$3:$B$380,$B64)</f>
        <v>0</v>
      </c>
      <c r="Z64">
        <f>SUMIFS(Таблица!W$3:W$380,Таблица!$B$3:$B$380,$B64)</f>
        <v>0</v>
      </c>
      <c r="AA64">
        <f>SUMIFS(Таблица!X$3:X$380,Таблица!$B$3:$B$380,$B64)</f>
        <v>0</v>
      </c>
      <c r="AB64">
        <f>SUMIFS(Таблица!Y$3:Y$380,Таблица!$B$3:$B$380,$B64)</f>
        <v>0</v>
      </c>
      <c r="AD64">
        <f>SUMIFS(Таблица!AA$3:AA$380,Таблица!$B$3:$B$380,$B64)</f>
        <v>1</v>
      </c>
      <c r="AE64" s="52">
        <f t="shared" si="9"/>
        <v>8.1967213114754103E-3</v>
      </c>
      <c r="AF64">
        <f>SUMIFS(Таблица!AC$3:AC$380,Таблица!$B$3:$B$380,$B64)</f>
        <v>12</v>
      </c>
      <c r="AG64" s="52">
        <f t="shared" si="10"/>
        <v>9.8360655737704916E-2</v>
      </c>
      <c r="AH64">
        <f>SUMIFS(Таблица!AE$3:AE$380,Таблица!$B$3:$B$380,$B64)</f>
        <v>14</v>
      </c>
      <c r="AI64" s="52">
        <f t="shared" si="11"/>
        <v>0.11475409836065574</v>
      </c>
      <c r="AJ64">
        <f>SUMIFS(Таблица!AG$3:AG$380,Таблица!$B$3:$B$380,$B64)</f>
        <v>28</v>
      </c>
      <c r="AK64" s="52">
        <f t="shared" si="12"/>
        <v>0.22950819672131148</v>
      </c>
      <c r="AL64">
        <f>SUMIFS(Таблица!AI$3:AI$380,Таблица!$B$3:$B$380,$B64)</f>
        <v>64</v>
      </c>
      <c r="AM64" s="52">
        <f t="shared" si="13"/>
        <v>0.52459016393442626</v>
      </c>
    </row>
    <row r="65" spans="2:39">
      <c r="B65" t="s">
        <v>2001</v>
      </c>
      <c r="D65">
        <f>SUMIFS(Таблица!D$3:D$380,Таблица!$B$3:$B$380,$B65)</f>
        <v>124</v>
      </c>
      <c r="E65">
        <f>SUM($D$2:$D65)</f>
        <v>189815</v>
      </c>
      <c r="F65">
        <f>SUMIFS(Таблица!E$3:E$380,Таблица!$B$3:$B$380,$B65)</f>
        <v>124</v>
      </c>
      <c r="G65">
        <f>SUM($F$2:$F65)</f>
        <v>189635</v>
      </c>
      <c r="H65">
        <f t="shared" si="7"/>
        <v>95</v>
      </c>
      <c r="I65">
        <f>SUM($H$2:$H65)</f>
        <v>140980</v>
      </c>
      <c r="J65" s="52">
        <f t="shared" si="8"/>
        <v>0.7661290322580645</v>
      </c>
      <c r="K65">
        <f>SUMIFS(Таблица!G$3:G$380,Таблица!$B$3:$B$380,$B65)</f>
        <v>124</v>
      </c>
      <c r="L65">
        <f>SUMIFS(Таблица!H$3:H$380,Таблица!$B$3:$B$380,$B65)</f>
        <v>160</v>
      </c>
      <c r="M65">
        <f>SUMIFS(Таблица!I$3:I$380,Таблица!$B$3:$B$380,$B65)</f>
        <v>34</v>
      </c>
      <c r="N65">
        <f>SUMIFS(Таблица!K$3:K$380,Таблица!$B$3:$B$380,$B65)</f>
        <v>82</v>
      </c>
      <c r="O65">
        <f>SUMIFS(Таблица!L$3:L$380,Таблица!$B$3:$B$380,$B65)</f>
        <v>8</v>
      </c>
      <c r="P65">
        <f>SUMIFS(Таблица!M$3:M$380,Таблица!$B$3:$B$380,$B65)</f>
        <v>36</v>
      </c>
      <c r="Q65">
        <f>SUMIFS(Таблица!N$3:N$380,Таблица!$B$3:$B$380,$B65)</f>
        <v>42</v>
      </c>
      <c r="R65">
        <f>SUMIFS(Таблица!O$3:O$380,Таблица!$B$3:$B$380,$B65)</f>
        <v>82</v>
      </c>
      <c r="S65">
        <f>SUMIFS(Таблица!P$3:P$380,Таблица!$B$3:$B$380,$B65)</f>
        <v>0</v>
      </c>
      <c r="T65">
        <f>SUMIFS(Таблица!Q$3:Q$380,Таблица!$B$3:$B$380,$B65)</f>
        <v>124</v>
      </c>
      <c r="U65">
        <f>SUMIFS(Таблица!R$3:R$380,Таблица!$B$3:$B$380,$B65)</f>
        <v>5</v>
      </c>
      <c r="V65">
        <f>SUMIFS(Таблица!S$3:S$380,Таблица!$B$3:$B$380,$B65)</f>
        <v>0</v>
      </c>
      <c r="W65">
        <f>SUMIFS(Таблица!T$3:T$380,Таблица!$B$3:$B$380,$B65)</f>
        <v>0</v>
      </c>
      <c r="X65">
        <f>SUMIFS(Таблица!U$3:U$380,Таблица!$B$3:$B$380,$B65)</f>
        <v>5</v>
      </c>
      <c r="Y65">
        <f>SUMIFS(Таблица!V$3:V$380,Таблица!$B$3:$B$380,$B65)</f>
        <v>0</v>
      </c>
      <c r="Z65">
        <f>SUMIFS(Таблица!W$3:W$380,Таблица!$B$3:$B$380,$B65)</f>
        <v>0</v>
      </c>
      <c r="AA65">
        <f>SUMIFS(Таблица!X$3:X$380,Таблица!$B$3:$B$380,$B65)</f>
        <v>0</v>
      </c>
      <c r="AB65">
        <f>SUMIFS(Таблица!Y$3:Y$380,Таблица!$B$3:$B$380,$B65)</f>
        <v>0</v>
      </c>
      <c r="AD65">
        <f>SUMIFS(Таблица!AA$3:AA$380,Таблица!$B$3:$B$380,$B65)</f>
        <v>6</v>
      </c>
      <c r="AE65" s="52">
        <f t="shared" si="9"/>
        <v>4.8387096774193547E-2</v>
      </c>
      <c r="AF65">
        <f>SUMIFS(Таблица!AC$3:AC$380,Таблица!$B$3:$B$380,$B65)</f>
        <v>13</v>
      </c>
      <c r="AG65" s="52">
        <f t="shared" si="10"/>
        <v>0.10483870967741936</v>
      </c>
      <c r="AH65">
        <f>SUMIFS(Таблица!AE$3:AE$380,Таблица!$B$3:$B$380,$B65)</f>
        <v>3</v>
      </c>
      <c r="AI65" s="52">
        <f t="shared" si="11"/>
        <v>2.4193548387096774E-2</v>
      </c>
      <c r="AJ65">
        <f>SUMIFS(Таблица!AG$3:AG$380,Таблица!$B$3:$B$380,$B65)</f>
        <v>7</v>
      </c>
      <c r="AK65" s="52">
        <f t="shared" si="12"/>
        <v>5.6451612903225805E-2</v>
      </c>
      <c r="AL65">
        <f>SUMIFS(Таблица!AI$3:AI$380,Таблица!$B$3:$B$380,$B65)</f>
        <v>95</v>
      </c>
      <c r="AM65" s="52">
        <f t="shared" si="13"/>
        <v>0.7661290322580645</v>
      </c>
    </row>
    <row r="66" spans="2:39">
      <c r="B66" t="s">
        <v>2003</v>
      </c>
      <c r="D66">
        <f>SUMIFS(Таблица!D$3:D$380,Таблица!$B$3:$B$380,$B66)</f>
        <v>920</v>
      </c>
      <c r="E66">
        <f>SUM($D$2:$D66)</f>
        <v>190735</v>
      </c>
      <c r="F66">
        <f>SUMIFS(Таблица!E$3:E$380,Таблица!$B$3:$B$380,$B66)</f>
        <v>920</v>
      </c>
      <c r="G66">
        <f>SUM($F$2:$F66)</f>
        <v>190555</v>
      </c>
      <c r="H66">
        <f t="shared" ref="H66:H97" si="14">AL66</f>
        <v>659</v>
      </c>
      <c r="I66">
        <f>SUM($H$2:$H66)</f>
        <v>141639</v>
      </c>
      <c r="J66" s="52">
        <f t="shared" ref="J66:J97" si="15">$AM66</f>
        <v>0.71630434782608698</v>
      </c>
      <c r="K66">
        <f>SUMIFS(Таблица!G$3:G$380,Таблица!$B$3:$B$380,$B66)</f>
        <v>2295</v>
      </c>
      <c r="L66">
        <f>SUMIFS(Таблица!H$3:H$380,Таблица!$B$3:$B$380,$B66)</f>
        <v>2000</v>
      </c>
      <c r="M66">
        <f>SUMIFS(Таблица!I$3:I$380,Таблица!$B$3:$B$380,$B66)</f>
        <v>161</v>
      </c>
      <c r="N66">
        <f>SUMIFS(Таблица!K$3:K$380,Таблица!$B$3:$B$380,$B66)</f>
        <v>601</v>
      </c>
      <c r="O66">
        <f>SUMIFS(Таблица!L$3:L$380,Таблица!$B$3:$B$380,$B66)</f>
        <v>158</v>
      </c>
      <c r="P66">
        <f>SUMIFS(Таблица!M$3:M$380,Таблица!$B$3:$B$380,$B66)</f>
        <v>1079</v>
      </c>
      <c r="Q66">
        <f>SUMIFS(Таблица!N$3:N$380,Таблица!$B$3:$B$380,$B66)</f>
        <v>319</v>
      </c>
      <c r="R66">
        <f>SUMIFS(Таблица!O$3:O$380,Таблица!$B$3:$B$380,$B66)</f>
        <v>601</v>
      </c>
      <c r="S66">
        <f>SUMIFS(Таблица!P$3:P$380,Таблица!$B$3:$B$380,$B66)</f>
        <v>12</v>
      </c>
      <c r="T66">
        <f>SUMIFS(Таблица!Q$3:Q$380,Таблица!$B$3:$B$380,$B66)</f>
        <v>908</v>
      </c>
      <c r="U66">
        <f>SUMIFS(Таблица!R$3:R$380,Таблица!$B$3:$B$380,$B66)</f>
        <v>5</v>
      </c>
      <c r="V66">
        <f>SUMIFS(Таблица!S$3:S$380,Таблица!$B$3:$B$380,$B66)</f>
        <v>0</v>
      </c>
      <c r="W66">
        <f>SUMIFS(Таблица!T$3:T$380,Таблица!$B$3:$B$380,$B66)</f>
        <v>105</v>
      </c>
      <c r="X66">
        <f>SUMIFS(Таблица!U$3:U$380,Таблица!$B$3:$B$380,$B66)</f>
        <v>5</v>
      </c>
      <c r="Y66">
        <f>SUMIFS(Таблица!V$3:V$380,Таблица!$B$3:$B$380,$B66)</f>
        <v>0</v>
      </c>
      <c r="Z66">
        <f>SUMIFS(Таблица!W$3:W$380,Таблица!$B$3:$B$380,$B66)</f>
        <v>0</v>
      </c>
      <c r="AA66">
        <f>SUMIFS(Таблица!X$3:X$380,Таблица!$B$3:$B$380,$B66)</f>
        <v>1</v>
      </c>
      <c r="AB66">
        <f>SUMIFS(Таблица!Y$3:Y$380,Таблица!$B$3:$B$380,$B66)</f>
        <v>0</v>
      </c>
      <c r="AD66">
        <f>SUMIFS(Таблица!AA$3:AA$380,Таблица!$B$3:$B$380,$B66)</f>
        <v>24</v>
      </c>
      <c r="AE66" s="52">
        <f t="shared" ref="AE66:AE97" si="16">(AD66/($S66+$T66))</f>
        <v>2.6086956521739129E-2</v>
      </c>
      <c r="AF66">
        <f>SUMIFS(Таблица!AC$3:AC$380,Таблица!$B$3:$B$380,$B66)</f>
        <v>75</v>
      </c>
      <c r="AG66" s="52">
        <f t="shared" ref="AG66:AG97" si="17">(AF66/($S66+$T66))</f>
        <v>8.1521739130434784E-2</v>
      </c>
      <c r="AH66">
        <f>SUMIFS(Таблица!AE$3:AE$380,Таблица!$B$3:$B$380,$B66)</f>
        <v>17</v>
      </c>
      <c r="AI66" s="52">
        <f t="shared" ref="AI66:AI97" si="18">(AH66/($S66+$T66))</f>
        <v>1.8478260869565218E-2</v>
      </c>
      <c r="AJ66">
        <f>SUMIFS(Таблица!AG$3:AG$380,Таблица!$B$3:$B$380,$B66)</f>
        <v>133</v>
      </c>
      <c r="AK66" s="52">
        <f t="shared" ref="AK66:AK97" si="19">(AJ66/($S66+$T66))</f>
        <v>0.14456521739130435</v>
      </c>
      <c r="AL66">
        <f>SUMIFS(Таблица!AI$3:AI$380,Таблица!$B$3:$B$380,$B66)</f>
        <v>659</v>
      </c>
      <c r="AM66" s="52">
        <f t="shared" ref="AM66:AM97" si="20">(AL66/($S66+$T66))</f>
        <v>0.71630434782608698</v>
      </c>
    </row>
    <row r="67" spans="2:39">
      <c r="B67" t="s">
        <v>2005</v>
      </c>
      <c r="D67">
        <f>SUMIFS(Таблица!D$3:D$380,Таблица!$B$3:$B$380,$B67)</f>
        <v>319</v>
      </c>
      <c r="E67">
        <f>SUM($D$2:$D67)</f>
        <v>191054</v>
      </c>
      <c r="F67">
        <f>SUMIFS(Таблица!E$3:E$380,Таблица!$B$3:$B$380,$B67)</f>
        <v>319</v>
      </c>
      <c r="G67">
        <f>SUM($F$2:$F67)</f>
        <v>190874</v>
      </c>
      <c r="H67">
        <f t="shared" si="14"/>
        <v>221</v>
      </c>
      <c r="I67">
        <f>SUM($H$2:$H67)</f>
        <v>141860</v>
      </c>
      <c r="J67" s="52">
        <f t="shared" si="15"/>
        <v>0.69278996865203757</v>
      </c>
      <c r="K67">
        <f>SUMIFS(Таблица!G$3:G$380,Таблица!$B$3:$B$380,$B67)</f>
        <v>319</v>
      </c>
      <c r="L67">
        <f>SUMIFS(Таблица!H$3:H$380,Таблица!$B$3:$B$380,$B67)</f>
        <v>700</v>
      </c>
      <c r="M67">
        <f>SUMIFS(Таблица!I$3:I$380,Таблица!$B$3:$B$380,$B67)</f>
        <v>0</v>
      </c>
      <c r="N67">
        <f>SUMIFS(Таблица!K$3:K$380,Таблица!$B$3:$B$380,$B67)</f>
        <v>319</v>
      </c>
      <c r="O67">
        <f>SUMIFS(Таблица!L$3:L$380,Таблица!$B$3:$B$380,$B67)</f>
        <v>0</v>
      </c>
      <c r="P67">
        <f>SUMIFS(Таблица!M$3:M$380,Таблица!$B$3:$B$380,$B67)</f>
        <v>381</v>
      </c>
      <c r="Q67">
        <f>SUMIFS(Таблица!N$3:N$380,Таблица!$B$3:$B$380,$B67)</f>
        <v>0</v>
      </c>
      <c r="R67">
        <f>SUMIFS(Таблица!O$3:O$380,Таблица!$B$3:$B$380,$B67)</f>
        <v>319</v>
      </c>
      <c r="S67">
        <f>SUMIFS(Таблица!P$3:P$380,Таблица!$B$3:$B$380,$B67)</f>
        <v>2</v>
      </c>
      <c r="T67">
        <f>SUMIFS(Таблица!Q$3:Q$380,Таблица!$B$3:$B$380,$B67)</f>
        <v>317</v>
      </c>
      <c r="U67">
        <f>SUMIFS(Таблица!R$3:R$380,Таблица!$B$3:$B$380,$B67)</f>
        <v>5</v>
      </c>
      <c r="V67">
        <f>SUMIFS(Таблица!S$3:S$380,Таблица!$B$3:$B$380,$B67)</f>
        <v>0</v>
      </c>
      <c r="W67">
        <f>SUMIFS(Таблица!T$3:T$380,Таблица!$B$3:$B$380,$B67)</f>
        <v>5</v>
      </c>
      <c r="X67">
        <f>SUMIFS(Таблица!U$3:U$380,Таблица!$B$3:$B$380,$B67)</f>
        <v>5</v>
      </c>
      <c r="Y67">
        <f>SUMIFS(Таблица!V$3:V$380,Таблица!$B$3:$B$380,$B67)</f>
        <v>0</v>
      </c>
      <c r="Z67">
        <f>SUMIFS(Таблица!W$3:W$380,Таблица!$B$3:$B$380,$B67)</f>
        <v>0</v>
      </c>
      <c r="AA67">
        <f>SUMIFS(Таблица!X$3:X$380,Таблица!$B$3:$B$380,$B67)</f>
        <v>0</v>
      </c>
      <c r="AB67">
        <f>SUMIFS(Таблица!Y$3:Y$380,Таблица!$B$3:$B$380,$B67)</f>
        <v>0</v>
      </c>
      <c r="AD67">
        <f>SUMIFS(Таблица!AA$3:AA$380,Таблица!$B$3:$B$380,$B67)</f>
        <v>11</v>
      </c>
      <c r="AE67" s="52">
        <f t="shared" si="16"/>
        <v>3.4482758620689655E-2</v>
      </c>
      <c r="AF67">
        <f>SUMIFS(Таблица!AC$3:AC$380,Таблица!$B$3:$B$380,$B67)</f>
        <v>37</v>
      </c>
      <c r="AG67" s="52">
        <f t="shared" si="17"/>
        <v>0.11598746081504702</v>
      </c>
      <c r="AH67">
        <f>SUMIFS(Таблица!AE$3:AE$380,Таблица!$B$3:$B$380,$B67)</f>
        <v>7</v>
      </c>
      <c r="AI67" s="52">
        <f t="shared" si="18"/>
        <v>2.1943573667711599E-2</v>
      </c>
      <c r="AJ67">
        <f>SUMIFS(Таблица!AG$3:AG$380,Таблица!$B$3:$B$380,$B67)</f>
        <v>41</v>
      </c>
      <c r="AK67" s="52">
        <f t="shared" si="19"/>
        <v>0.12852664576802508</v>
      </c>
      <c r="AL67">
        <f>SUMIFS(Таблица!AI$3:AI$380,Таблица!$B$3:$B$380,$B67)</f>
        <v>221</v>
      </c>
      <c r="AM67" s="52">
        <f t="shared" si="20"/>
        <v>0.69278996865203757</v>
      </c>
    </row>
    <row r="68" spans="2:39">
      <c r="B68" t="s">
        <v>1730</v>
      </c>
      <c r="D68">
        <f>SUMIFS(Таблица!D$3:D$380,Таблица!$B$3:$B$380,$B68)</f>
        <v>21895</v>
      </c>
      <c r="E68">
        <f>SUM($D$2:$D68)</f>
        <v>212949</v>
      </c>
      <c r="F68">
        <f>SUMIFS(Таблица!E$3:E$380,Таблица!$B$3:$B$380,$B68)</f>
        <v>21891</v>
      </c>
      <c r="G68">
        <f>SUM($F$2:$F68)</f>
        <v>212765</v>
      </c>
      <c r="H68">
        <f t="shared" si="14"/>
        <v>19494</v>
      </c>
      <c r="I68">
        <f>SUM($H$2:$H68)</f>
        <v>161354</v>
      </c>
      <c r="J68" s="52">
        <f t="shared" si="15"/>
        <v>0.89050294641633543</v>
      </c>
      <c r="K68">
        <f>SUMIFS(Таблица!G$3:G$380,Таблица!$B$3:$B$380,$B68)</f>
        <v>21913</v>
      </c>
      <c r="L68">
        <f>SUMIFS(Таблица!H$3:H$380,Таблица!$B$3:$B$380,$B68)</f>
        <v>33000</v>
      </c>
      <c r="M68">
        <f>SUMIFS(Таблица!I$3:I$380,Таблица!$B$3:$B$380,$B68)</f>
        <v>3164</v>
      </c>
      <c r="N68">
        <f>SUMIFS(Таблица!K$3:K$380,Таблица!$B$3:$B$380,$B68)</f>
        <v>18049</v>
      </c>
      <c r="O68">
        <f>SUMIFS(Таблица!L$3:L$380,Таблица!$B$3:$B$380,$B68)</f>
        <v>682</v>
      </c>
      <c r="P68">
        <f>SUMIFS(Таблица!M$3:M$380,Таблица!$B$3:$B$380,$B68)</f>
        <v>11105</v>
      </c>
      <c r="Q68">
        <f>SUMIFS(Таблица!N$3:N$380,Таблица!$B$3:$B$380,$B68)</f>
        <v>3844</v>
      </c>
      <c r="R68">
        <f>SUMIFS(Таблица!O$3:O$380,Таблица!$B$3:$B$380,$B68)</f>
        <v>18047</v>
      </c>
      <c r="S68">
        <f>SUMIFS(Таблица!P$3:P$380,Таблица!$B$3:$B$380,$B68)</f>
        <v>107</v>
      </c>
      <c r="T68">
        <f>SUMIFS(Таблица!Q$3:Q$380,Таблица!$B$3:$B$380,$B68)</f>
        <v>21784</v>
      </c>
      <c r="U68">
        <f>SUMIFS(Таблица!R$3:R$380,Таблица!$B$3:$B$380,$B68)</f>
        <v>180</v>
      </c>
      <c r="V68">
        <f>SUMIFS(Таблица!S$3:S$380,Таблица!$B$3:$B$380,$B68)</f>
        <v>115</v>
      </c>
      <c r="W68">
        <f>SUMIFS(Таблица!T$3:T$380,Таблица!$B$3:$B$380,$B68)</f>
        <v>181</v>
      </c>
      <c r="X68">
        <f>SUMIFS(Таблица!U$3:U$380,Таблица!$B$3:$B$380,$B68)</f>
        <v>65</v>
      </c>
      <c r="Y68">
        <f>SUMIFS(Таблица!V$3:V$380,Таблица!$B$3:$B$380,$B68)</f>
        <v>0</v>
      </c>
      <c r="Z68">
        <f>SUMIFS(Таблица!W$3:W$380,Таблица!$B$3:$B$380,$B68)</f>
        <v>0</v>
      </c>
      <c r="AA68">
        <f>SUMIFS(Таблица!X$3:X$380,Таблица!$B$3:$B$380,$B68)</f>
        <v>0</v>
      </c>
      <c r="AB68">
        <f>SUMIFS(Таблица!Y$3:Y$380,Таблица!$B$3:$B$380,$B68)</f>
        <v>0</v>
      </c>
      <c r="AD68">
        <f>SUMIFS(Таблица!AA$3:AA$380,Таблица!$B$3:$B$380,$B68)</f>
        <v>254</v>
      </c>
      <c r="AE68" s="52">
        <f t="shared" si="16"/>
        <v>1.1602941848248139E-2</v>
      </c>
      <c r="AF68">
        <f>SUMIFS(Таблица!AC$3:AC$380,Таблица!$B$3:$B$380,$B68)</f>
        <v>1285</v>
      </c>
      <c r="AG68" s="52">
        <f t="shared" si="17"/>
        <v>5.8699922342515191E-2</v>
      </c>
      <c r="AH68">
        <f>SUMIFS(Таблица!AE$3:AE$380,Таблица!$B$3:$B$380,$B68)</f>
        <v>115</v>
      </c>
      <c r="AI68" s="52">
        <f t="shared" si="18"/>
        <v>5.2533004431044722E-3</v>
      </c>
      <c r="AJ68">
        <f>SUMIFS(Таблица!AG$3:AG$380,Таблица!$B$3:$B$380,$B68)</f>
        <v>636</v>
      </c>
      <c r="AK68" s="52">
        <f t="shared" si="19"/>
        <v>2.9053035494038645E-2</v>
      </c>
      <c r="AL68">
        <f>SUMIFS(Таблица!AI$3:AI$380,Таблица!$B$3:$B$380,$B68)</f>
        <v>19494</v>
      </c>
      <c r="AM68" s="52">
        <f t="shared" si="20"/>
        <v>0.89050294641633543</v>
      </c>
    </row>
    <row r="69" spans="2:39">
      <c r="B69" t="s">
        <v>2013</v>
      </c>
      <c r="D69">
        <f>SUMIFS(Таблица!D$3:D$380,Таблица!$B$3:$B$380,$B69)</f>
        <v>659</v>
      </c>
      <c r="E69">
        <f>SUM($D$2:$D69)</f>
        <v>213608</v>
      </c>
      <c r="F69">
        <f>SUMIFS(Таблица!E$3:E$380,Таблица!$B$3:$B$380,$B69)</f>
        <v>659</v>
      </c>
      <c r="G69">
        <f>SUM($F$2:$F69)</f>
        <v>213424</v>
      </c>
      <c r="H69">
        <f t="shared" si="14"/>
        <v>521</v>
      </c>
      <c r="I69">
        <f>SUM($H$2:$H69)</f>
        <v>161875</v>
      </c>
      <c r="J69" s="52">
        <f t="shared" si="15"/>
        <v>0.79059180576631261</v>
      </c>
      <c r="K69">
        <f>SUMIFS(Таблица!G$3:G$380,Таблица!$B$3:$B$380,$B69)</f>
        <v>1293</v>
      </c>
      <c r="L69">
        <f>SUMIFS(Таблица!H$3:H$380,Таблица!$B$3:$B$380,$B69)</f>
        <v>1000</v>
      </c>
      <c r="M69">
        <f>SUMIFS(Таблица!I$3:I$380,Таблица!$B$3:$B$380,$B69)</f>
        <v>0</v>
      </c>
      <c r="N69">
        <f>SUMIFS(Таблица!K$3:K$380,Таблица!$B$3:$B$380,$B69)</f>
        <v>659</v>
      </c>
      <c r="O69">
        <f>SUMIFS(Таблица!L$3:L$380,Таблица!$B$3:$B$380,$B69)</f>
        <v>0</v>
      </c>
      <c r="P69">
        <f>SUMIFS(Таблица!M$3:M$380,Таблица!$B$3:$B$380,$B69)</f>
        <v>341</v>
      </c>
      <c r="Q69">
        <f>SUMIFS(Таблица!N$3:N$380,Таблица!$B$3:$B$380,$B69)</f>
        <v>0</v>
      </c>
      <c r="R69">
        <f>SUMIFS(Таблица!O$3:O$380,Таблица!$B$3:$B$380,$B69)</f>
        <v>659</v>
      </c>
      <c r="S69">
        <f>SUMIFS(Таблица!P$3:P$380,Таблица!$B$3:$B$380,$B69)</f>
        <v>6</v>
      </c>
      <c r="T69">
        <f>SUMIFS(Таблица!Q$3:Q$380,Таблица!$B$3:$B$380,$B69)</f>
        <v>653</v>
      </c>
      <c r="U69">
        <f>SUMIFS(Таблица!R$3:R$380,Таблица!$B$3:$B$380,$B69)</f>
        <v>5</v>
      </c>
      <c r="V69">
        <f>SUMIFS(Таблица!S$3:S$380,Таблица!$B$3:$B$380,$B69)</f>
        <v>0</v>
      </c>
      <c r="W69">
        <f>SUMIFS(Таблица!T$3:T$380,Таблица!$B$3:$B$380,$B69)</f>
        <v>3</v>
      </c>
      <c r="X69">
        <f>SUMIFS(Таблица!U$3:U$380,Таблица!$B$3:$B$380,$B69)</f>
        <v>5</v>
      </c>
      <c r="Y69">
        <f>SUMIFS(Таблица!V$3:V$380,Таблица!$B$3:$B$380,$B69)</f>
        <v>0</v>
      </c>
      <c r="Z69">
        <f>SUMIFS(Таблица!W$3:W$380,Таблица!$B$3:$B$380,$B69)</f>
        <v>0</v>
      </c>
      <c r="AA69">
        <f>SUMIFS(Таблица!X$3:X$380,Таблица!$B$3:$B$380,$B69)</f>
        <v>0</v>
      </c>
      <c r="AB69">
        <f>SUMIFS(Таблица!Y$3:Y$380,Таблица!$B$3:$B$380,$B69)</f>
        <v>0</v>
      </c>
      <c r="AD69">
        <f>SUMIFS(Таблица!AA$3:AA$380,Таблица!$B$3:$B$380,$B69)</f>
        <v>5</v>
      </c>
      <c r="AE69" s="52">
        <f t="shared" si="16"/>
        <v>7.5872534142640367E-3</v>
      </c>
      <c r="AF69">
        <f>SUMIFS(Таблица!AC$3:AC$380,Таблица!$B$3:$B$380,$B69)</f>
        <v>80</v>
      </c>
      <c r="AG69" s="52">
        <f t="shared" si="17"/>
        <v>0.12139605462822459</v>
      </c>
      <c r="AH69">
        <f>SUMIFS(Таблица!AE$3:AE$380,Таблица!$B$3:$B$380,$B69)</f>
        <v>11</v>
      </c>
      <c r="AI69" s="52">
        <f t="shared" si="18"/>
        <v>1.6691957511380879E-2</v>
      </c>
      <c r="AJ69">
        <f>SUMIFS(Таблица!AG$3:AG$380,Таблица!$B$3:$B$380,$B69)</f>
        <v>36</v>
      </c>
      <c r="AK69" s="52">
        <f t="shared" si="19"/>
        <v>5.4628224582701064E-2</v>
      </c>
      <c r="AL69">
        <f>SUMIFS(Таблица!AI$3:AI$380,Таблица!$B$3:$B$380,$B69)</f>
        <v>521</v>
      </c>
      <c r="AM69" s="52">
        <f t="shared" si="20"/>
        <v>0.79059180576631261</v>
      </c>
    </row>
    <row r="70" spans="2:39">
      <c r="B70" t="s">
        <v>2015</v>
      </c>
      <c r="D70">
        <f>SUMIFS(Таблица!D$3:D$380,Таблица!$B$3:$B$380,$B70)</f>
        <v>57</v>
      </c>
      <c r="E70">
        <f>SUM($D$2:$D70)</f>
        <v>213665</v>
      </c>
      <c r="F70">
        <f>SUMIFS(Таблица!E$3:E$380,Таблица!$B$3:$B$380,$B70)</f>
        <v>57</v>
      </c>
      <c r="G70">
        <f>SUM($F$2:$F70)</f>
        <v>213481</v>
      </c>
      <c r="H70">
        <f t="shared" si="14"/>
        <v>41</v>
      </c>
      <c r="I70">
        <f>SUM($H$2:$H70)</f>
        <v>161916</v>
      </c>
      <c r="J70" s="52">
        <f t="shared" si="15"/>
        <v>0.7192982456140351</v>
      </c>
      <c r="K70">
        <f>SUMIFS(Таблица!G$3:G$380,Таблица!$B$3:$B$380,$B70)</f>
        <v>57</v>
      </c>
      <c r="L70">
        <f>SUMIFS(Таблица!H$3:H$380,Таблица!$B$3:$B$380,$B70)</f>
        <v>200</v>
      </c>
      <c r="M70">
        <f>SUMIFS(Таблица!I$3:I$380,Таблица!$B$3:$B$380,$B70)</f>
        <v>0</v>
      </c>
      <c r="N70">
        <f>SUMIFS(Таблица!K$3:K$380,Таблица!$B$3:$B$380,$B70)</f>
        <v>57</v>
      </c>
      <c r="O70">
        <f>SUMIFS(Таблица!L$3:L$380,Таблица!$B$3:$B$380,$B70)</f>
        <v>0</v>
      </c>
      <c r="P70">
        <f>SUMIFS(Таблица!M$3:M$380,Таблица!$B$3:$B$380,$B70)</f>
        <v>143</v>
      </c>
      <c r="Q70">
        <f>SUMIFS(Таблица!N$3:N$380,Таблица!$B$3:$B$380,$B70)</f>
        <v>0</v>
      </c>
      <c r="R70">
        <f>SUMIFS(Таблица!O$3:O$380,Таблица!$B$3:$B$380,$B70)</f>
        <v>57</v>
      </c>
      <c r="S70">
        <f>SUMIFS(Таблица!P$3:P$380,Таблица!$B$3:$B$380,$B70)</f>
        <v>0</v>
      </c>
      <c r="T70">
        <f>SUMIFS(Таблица!Q$3:Q$380,Таблица!$B$3:$B$380,$B70)</f>
        <v>57</v>
      </c>
      <c r="U70">
        <f>SUMIFS(Таблица!R$3:R$380,Таблица!$B$3:$B$380,$B70)</f>
        <v>5</v>
      </c>
      <c r="V70">
        <f>SUMIFS(Таблица!S$3:S$380,Таблица!$B$3:$B$380,$B70)</f>
        <v>0</v>
      </c>
      <c r="W70">
        <f>SUMIFS(Таблица!T$3:T$380,Таблица!$B$3:$B$380,$B70)</f>
        <v>0</v>
      </c>
      <c r="X70">
        <f>SUMIFS(Таблица!U$3:U$380,Таблица!$B$3:$B$380,$B70)</f>
        <v>5</v>
      </c>
      <c r="Y70">
        <f>SUMIFS(Таблица!V$3:V$380,Таблица!$B$3:$B$380,$B70)</f>
        <v>0</v>
      </c>
      <c r="Z70">
        <f>SUMIFS(Таблица!W$3:W$380,Таблица!$B$3:$B$380,$B70)</f>
        <v>0</v>
      </c>
      <c r="AA70">
        <f>SUMIFS(Таблица!X$3:X$380,Таблица!$B$3:$B$380,$B70)</f>
        <v>0</v>
      </c>
      <c r="AB70">
        <f>SUMIFS(Таблица!Y$3:Y$380,Таблица!$B$3:$B$380,$B70)</f>
        <v>0</v>
      </c>
      <c r="AD70">
        <f>SUMIFS(Таблица!AA$3:AA$380,Таблица!$B$3:$B$380,$B70)</f>
        <v>3</v>
      </c>
      <c r="AE70" s="52">
        <f t="shared" si="16"/>
        <v>5.2631578947368418E-2</v>
      </c>
      <c r="AF70">
        <f>SUMIFS(Таблица!AC$3:AC$380,Таблица!$B$3:$B$380,$B70)</f>
        <v>9</v>
      </c>
      <c r="AG70" s="52">
        <f t="shared" si="17"/>
        <v>0.15789473684210525</v>
      </c>
      <c r="AH70">
        <f>SUMIFS(Таблица!AE$3:AE$380,Таблица!$B$3:$B$380,$B70)</f>
        <v>1</v>
      </c>
      <c r="AI70" s="52">
        <f t="shared" si="18"/>
        <v>1.7543859649122806E-2</v>
      </c>
      <c r="AJ70">
        <f>SUMIFS(Таблица!AG$3:AG$380,Таблица!$B$3:$B$380,$B70)</f>
        <v>3</v>
      </c>
      <c r="AK70" s="52">
        <f t="shared" si="19"/>
        <v>5.2631578947368418E-2</v>
      </c>
      <c r="AL70">
        <f>SUMIFS(Таблица!AI$3:AI$380,Таблица!$B$3:$B$380,$B70)</f>
        <v>41</v>
      </c>
      <c r="AM70" s="52">
        <f t="shared" si="20"/>
        <v>0.7192982456140351</v>
      </c>
    </row>
    <row r="71" spans="2:39">
      <c r="B71" t="s">
        <v>1731</v>
      </c>
      <c r="D71">
        <f>SUMIFS(Таблица!D$3:D$380,Таблица!$B$3:$B$380,$B71)</f>
        <v>4659</v>
      </c>
      <c r="E71">
        <f>SUM($D$2:$D71)</f>
        <v>218324</v>
      </c>
      <c r="F71">
        <f>SUMIFS(Таблица!E$3:E$380,Таблица!$B$3:$B$380,$B71)</f>
        <v>4657</v>
      </c>
      <c r="G71">
        <f>SUM($F$2:$F71)</f>
        <v>218138</v>
      </c>
      <c r="H71">
        <f t="shared" si="14"/>
        <v>3527</v>
      </c>
      <c r="I71">
        <f>SUM($H$2:$H71)</f>
        <v>165443</v>
      </c>
      <c r="J71" s="52">
        <f t="shared" si="15"/>
        <v>0.75735452007730297</v>
      </c>
      <c r="K71">
        <f>SUMIFS(Таблица!G$3:G$380,Таблица!$B$3:$B$380,$B71)</f>
        <v>4661</v>
      </c>
      <c r="L71">
        <f>SUMIFS(Таблица!H$3:H$380,Таблица!$B$3:$B$380,$B71)</f>
        <v>12000</v>
      </c>
      <c r="M71">
        <f>SUMIFS(Таблица!I$3:I$380,Таблица!$B$3:$B$380,$B71)</f>
        <v>0</v>
      </c>
      <c r="N71">
        <f>SUMIFS(Таблица!K$3:K$380,Таблица!$B$3:$B$380,$B71)</f>
        <v>4141</v>
      </c>
      <c r="O71">
        <f>SUMIFS(Таблица!L$3:L$380,Таблица!$B$3:$B$380,$B71)</f>
        <v>518</v>
      </c>
      <c r="P71">
        <f>SUMIFS(Таблица!M$3:M$380,Таблица!$B$3:$B$380,$B71)</f>
        <v>7341</v>
      </c>
      <c r="Q71">
        <f>SUMIFS(Таблица!N$3:N$380,Таблица!$B$3:$B$380,$B71)</f>
        <v>518</v>
      </c>
      <c r="R71">
        <f>SUMIFS(Таблица!O$3:O$380,Таблица!$B$3:$B$380,$B71)</f>
        <v>4139</v>
      </c>
      <c r="S71">
        <f>SUMIFS(Таблица!P$3:P$380,Таблица!$B$3:$B$380,$B71)</f>
        <v>39</v>
      </c>
      <c r="T71">
        <f>SUMIFS(Таблица!Q$3:Q$380,Таблица!$B$3:$B$380,$B71)</f>
        <v>4618</v>
      </c>
      <c r="U71">
        <f>SUMIFS(Таблица!R$3:R$380,Таблица!$B$3:$B$380,$B71)</f>
        <v>50</v>
      </c>
      <c r="V71">
        <f>SUMIFS(Таблица!S$3:S$380,Таблица!$B$3:$B$380,$B71)</f>
        <v>12</v>
      </c>
      <c r="W71">
        <f>SUMIFS(Таблица!T$3:T$380,Таблица!$B$3:$B$380,$B71)</f>
        <v>143</v>
      </c>
      <c r="X71">
        <f>SUMIFS(Таблица!U$3:U$380,Таблица!$B$3:$B$380,$B71)</f>
        <v>38</v>
      </c>
      <c r="Y71">
        <f>SUMIFS(Таблица!V$3:V$380,Таблица!$B$3:$B$380,$B71)</f>
        <v>0</v>
      </c>
      <c r="Z71">
        <f>SUMIFS(Таблица!W$3:W$380,Таблица!$B$3:$B$380,$B71)</f>
        <v>0</v>
      </c>
      <c r="AA71">
        <f>SUMIFS(Таблица!X$3:X$380,Таблица!$B$3:$B$380,$B71)</f>
        <v>0</v>
      </c>
      <c r="AB71">
        <f>SUMIFS(Таблица!Y$3:Y$380,Таблица!$B$3:$B$380,$B71)</f>
        <v>0</v>
      </c>
      <c r="AD71">
        <f>SUMIFS(Таблица!AA$3:AA$380,Таблица!$B$3:$B$380,$B71)</f>
        <v>121</v>
      </c>
      <c r="AE71" s="52">
        <f t="shared" si="16"/>
        <v>2.5982392097917115E-2</v>
      </c>
      <c r="AF71">
        <f>SUMIFS(Таблица!AC$3:AC$380,Таблица!$B$3:$B$380,$B71)</f>
        <v>504</v>
      </c>
      <c r="AG71" s="52">
        <f t="shared" si="17"/>
        <v>0.10822417865578698</v>
      </c>
      <c r="AH71">
        <f>SUMIFS(Таблица!AE$3:AE$380,Таблица!$B$3:$B$380,$B71)</f>
        <v>63</v>
      </c>
      <c r="AI71" s="52">
        <f t="shared" si="18"/>
        <v>1.3528022331973373E-2</v>
      </c>
      <c r="AJ71">
        <f>SUMIFS(Таблица!AG$3:AG$380,Таблица!$B$3:$B$380,$B71)</f>
        <v>403</v>
      </c>
      <c r="AK71" s="52">
        <f t="shared" si="19"/>
        <v>8.6536396821988409E-2</v>
      </c>
      <c r="AL71">
        <f>SUMIFS(Таблица!AI$3:AI$380,Таблица!$B$3:$B$380,$B71)</f>
        <v>3527</v>
      </c>
      <c r="AM71" s="52">
        <f t="shared" si="20"/>
        <v>0.75735452007730297</v>
      </c>
    </row>
    <row r="72" spans="2:39">
      <c r="B72" t="s">
        <v>2021</v>
      </c>
      <c r="D72">
        <f>SUMIFS(Таблица!D$3:D$380,Таблица!$B$3:$B$380,$B72)</f>
        <v>133</v>
      </c>
      <c r="E72">
        <f>SUM($D$2:$D72)</f>
        <v>218457</v>
      </c>
      <c r="F72">
        <f>SUMIFS(Таблица!E$3:E$380,Таблица!$B$3:$B$380,$B72)</f>
        <v>133</v>
      </c>
      <c r="G72">
        <f>SUM($F$2:$F72)</f>
        <v>218271</v>
      </c>
      <c r="H72">
        <f t="shared" si="14"/>
        <v>83</v>
      </c>
      <c r="I72">
        <f>SUM($H$2:$H72)</f>
        <v>165526</v>
      </c>
      <c r="J72" s="52">
        <f t="shared" si="15"/>
        <v>0.62406015037593987</v>
      </c>
      <c r="K72">
        <f>SUMIFS(Таблица!G$3:G$380,Таблица!$B$3:$B$380,$B72)</f>
        <v>133</v>
      </c>
      <c r="L72">
        <f>SUMIFS(Таблица!H$3:H$380,Таблица!$B$3:$B$380,$B72)</f>
        <v>180</v>
      </c>
      <c r="M72">
        <f>SUMIFS(Таблица!I$3:I$380,Таблица!$B$3:$B$380,$B72)</f>
        <v>0</v>
      </c>
      <c r="N72">
        <f>SUMIFS(Таблица!K$3:K$380,Таблица!$B$3:$B$380,$B72)</f>
        <v>133</v>
      </c>
      <c r="O72">
        <f>SUMIFS(Таблица!L$3:L$380,Таблица!$B$3:$B$380,$B72)</f>
        <v>0</v>
      </c>
      <c r="P72">
        <f>SUMIFS(Таблица!M$3:M$380,Таблица!$B$3:$B$380,$B72)</f>
        <v>47</v>
      </c>
      <c r="Q72">
        <f>SUMIFS(Таблица!N$3:N$380,Таблица!$B$3:$B$380,$B72)</f>
        <v>0</v>
      </c>
      <c r="R72">
        <f>SUMIFS(Таблица!O$3:O$380,Таблица!$B$3:$B$380,$B72)</f>
        <v>133</v>
      </c>
      <c r="S72">
        <f>SUMIFS(Таблица!P$3:P$380,Таблица!$B$3:$B$380,$B72)</f>
        <v>1</v>
      </c>
      <c r="T72">
        <f>SUMIFS(Таблица!Q$3:Q$380,Таблица!$B$3:$B$380,$B72)</f>
        <v>132</v>
      </c>
      <c r="U72">
        <f>SUMIFS(Таблица!R$3:R$380,Таблица!$B$3:$B$380,$B72)</f>
        <v>5</v>
      </c>
      <c r="V72">
        <f>SUMIFS(Таблица!S$3:S$380,Таблица!$B$3:$B$380,$B72)</f>
        <v>0</v>
      </c>
      <c r="W72">
        <f>SUMIFS(Таблица!T$3:T$380,Таблица!$B$3:$B$380,$B72)</f>
        <v>0</v>
      </c>
      <c r="X72">
        <f>SUMIFS(Таблица!U$3:U$380,Таблица!$B$3:$B$380,$B72)</f>
        <v>5</v>
      </c>
      <c r="Y72">
        <f>SUMIFS(Таблица!V$3:V$380,Таблица!$B$3:$B$380,$B72)</f>
        <v>0</v>
      </c>
      <c r="Z72">
        <f>SUMIFS(Таблица!W$3:W$380,Таблица!$B$3:$B$380,$B72)</f>
        <v>0</v>
      </c>
      <c r="AA72">
        <f>SUMIFS(Таблица!X$3:X$380,Таблица!$B$3:$B$380,$B72)</f>
        <v>0</v>
      </c>
      <c r="AB72">
        <f>SUMIFS(Таблица!Y$3:Y$380,Таблица!$B$3:$B$380,$B72)</f>
        <v>0</v>
      </c>
      <c r="AD72">
        <f>SUMIFS(Таблица!AA$3:AA$380,Таблица!$B$3:$B$380,$B72)</f>
        <v>3</v>
      </c>
      <c r="AE72" s="52">
        <f t="shared" si="16"/>
        <v>2.2556390977443608E-2</v>
      </c>
      <c r="AF72">
        <f>SUMIFS(Таблица!AC$3:AC$380,Таблица!$B$3:$B$380,$B72)</f>
        <v>23</v>
      </c>
      <c r="AG72" s="52">
        <f t="shared" si="17"/>
        <v>0.17293233082706766</v>
      </c>
      <c r="AH72">
        <f>SUMIFS(Таблица!AE$3:AE$380,Таблица!$B$3:$B$380,$B72)</f>
        <v>4</v>
      </c>
      <c r="AI72" s="52">
        <f t="shared" si="18"/>
        <v>3.007518796992481E-2</v>
      </c>
      <c r="AJ72">
        <f>SUMIFS(Таблица!AG$3:AG$380,Таблица!$B$3:$B$380,$B72)</f>
        <v>19</v>
      </c>
      <c r="AK72" s="52">
        <f t="shared" si="19"/>
        <v>0.14285714285714285</v>
      </c>
      <c r="AL72">
        <f>SUMIFS(Таблица!AI$3:AI$380,Таблица!$B$3:$B$380,$B72)</f>
        <v>83</v>
      </c>
      <c r="AM72" s="52">
        <f t="shared" si="20"/>
        <v>0.62406015037593987</v>
      </c>
    </row>
    <row r="73" spans="2:39">
      <c r="B73" t="s">
        <v>2023</v>
      </c>
      <c r="D73">
        <f>SUMIFS(Таблица!D$3:D$380,Таблица!$B$3:$B$380,$B73)</f>
        <v>507</v>
      </c>
      <c r="E73">
        <f>SUM($D$2:$D73)</f>
        <v>218964</v>
      </c>
      <c r="F73">
        <f>SUMIFS(Таблица!E$3:E$380,Таблица!$B$3:$B$380,$B73)</f>
        <v>507</v>
      </c>
      <c r="G73">
        <f>SUM($F$2:$F73)</f>
        <v>218778</v>
      </c>
      <c r="H73">
        <f t="shared" si="14"/>
        <v>209</v>
      </c>
      <c r="I73">
        <f>SUM($H$2:$H73)</f>
        <v>165735</v>
      </c>
      <c r="J73" s="52">
        <f t="shared" si="15"/>
        <v>0.41222879684418146</v>
      </c>
      <c r="K73">
        <f>SUMIFS(Таблица!G$3:G$380,Таблица!$B$3:$B$380,$B73)</f>
        <v>507</v>
      </c>
      <c r="L73">
        <f>SUMIFS(Таблица!H$3:H$380,Таблица!$B$3:$B$380,$B73)</f>
        <v>550</v>
      </c>
      <c r="M73">
        <f>SUMIFS(Таблица!I$3:I$380,Таблица!$B$3:$B$380,$B73)</f>
        <v>0</v>
      </c>
      <c r="N73">
        <f>SUMIFS(Таблица!K$3:K$380,Таблица!$B$3:$B$380,$B73)</f>
        <v>505</v>
      </c>
      <c r="O73">
        <f>SUMIFS(Таблица!L$3:L$380,Таблица!$B$3:$B$380,$B73)</f>
        <v>2</v>
      </c>
      <c r="P73">
        <f>SUMIFS(Таблица!M$3:M$380,Таблица!$B$3:$B$380,$B73)</f>
        <v>43</v>
      </c>
      <c r="Q73">
        <f>SUMIFS(Таблица!N$3:N$380,Таблица!$B$3:$B$380,$B73)</f>
        <v>2</v>
      </c>
      <c r="R73">
        <f>SUMIFS(Таблица!O$3:O$380,Таблица!$B$3:$B$380,$B73)</f>
        <v>505</v>
      </c>
      <c r="S73">
        <f>SUMIFS(Таблица!P$3:P$380,Таблица!$B$3:$B$380,$B73)</f>
        <v>10</v>
      </c>
      <c r="T73">
        <f>SUMIFS(Таблица!Q$3:Q$380,Таблица!$B$3:$B$380,$B73)</f>
        <v>497</v>
      </c>
      <c r="U73">
        <f>SUMIFS(Таблица!R$3:R$380,Таблица!$B$3:$B$380,$B73)</f>
        <v>5</v>
      </c>
      <c r="V73">
        <f>SUMIFS(Таблица!S$3:S$380,Таблица!$B$3:$B$380,$B73)</f>
        <v>0</v>
      </c>
      <c r="W73">
        <f>SUMIFS(Таблица!T$3:T$380,Таблица!$B$3:$B$380,$B73)</f>
        <v>10</v>
      </c>
      <c r="X73">
        <f>SUMIFS(Таблица!U$3:U$380,Таблица!$B$3:$B$380,$B73)</f>
        <v>5</v>
      </c>
      <c r="Y73">
        <f>SUMIFS(Таблица!V$3:V$380,Таблица!$B$3:$B$380,$B73)</f>
        <v>0</v>
      </c>
      <c r="Z73">
        <f>SUMIFS(Таблица!W$3:W$380,Таблица!$B$3:$B$380,$B73)</f>
        <v>0</v>
      </c>
      <c r="AA73">
        <f>SUMIFS(Таблица!X$3:X$380,Таблица!$B$3:$B$380,$B73)</f>
        <v>0</v>
      </c>
      <c r="AB73">
        <f>SUMIFS(Таблица!Y$3:Y$380,Таблица!$B$3:$B$380,$B73)</f>
        <v>0</v>
      </c>
      <c r="AD73">
        <f>SUMIFS(Таблица!AA$3:AA$380,Таблица!$B$3:$B$380,$B73)</f>
        <v>13</v>
      </c>
      <c r="AE73" s="52">
        <f t="shared" si="16"/>
        <v>2.564102564102564E-2</v>
      </c>
      <c r="AF73">
        <f>SUMIFS(Таблица!AC$3:AC$380,Таблица!$B$3:$B$380,$B73)</f>
        <v>55</v>
      </c>
      <c r="AG73" s="52">
        <f t="shared" si="17"/>
        <v>0.10848126232741617</v>
      </c>
      <c r="AH73">
        <f>SUMIFS(Таблица!AE$3:AE$380,Таблица!$B$3:$B$380,$B73)</f>
        <v>28</v>
      </c>
      <c r="AI73" s="52">
        <f t="shared" si="18"/>
        <v>5.5226824457593686E-2</v>
      </c>
      <c r="AJ73">
        <f>SUMIFS(Таблица!AG$3:AG$380,Таблица!$B$3:$B$380,$B73)</f>
        <v>192</v>
      </c>
      <c r="AK73" s="52">
        <f t="shared" si="19"/>
        <v>0.378698224852071</v>
      </c>
      <c r="AL73">
        <f>SUMIFS(Таблица!AI$3:AI$380,Таблица!$B$3:$B$380,$B73)</f>
        <v>209</v>
      </c>
      <c r="AM73" s="52">
        <f t="shared" si="20"/>
        <v>0.41222879684418146</v>
      </c>
    </row>
    <row r="74" spans="2:39">
      <c r="B74" t="s">
        <v>2025</v>
      </c>
      <c r="D74">
        <f>SUMIFS(Таблица!D$3:D$380,Таблица!$B$3:$B$380,$B74)</f>
        <v>90</v>
      </c>
      <c r="E74">
        <f>SUM($D$2:$D74)</f>
        <v>219054</v>
      </c>
      <c r="F74">
        <f>SUMIFS(Таблица!E$3:E$380,Таблица!$B$3:$B$380,$B74)</f>
        <v>90</v>
      </c>
      <c r="G74">
        <f>SUM($F$2:$F74)</f>
        <v>218868</v>
      </c>
      <c r="H74">
        <f t="shared" si="14"/>
        <v>45</v>
      </c>
      <c r="I74">
        <f>SUM($H$2:$H74)</f>
        <v>165780</v>
      </c>
      <c r="J74" s="52">
        <f t="shared" si="15"/>
        <v>0.5</v>
      </c>
      <c r="K74">
        <f>SUMIFS(Таблица!G$3:G$380,Таблица!$B$3:$B$380,$B74)</f>
        <v>90</v>
      </c>
      <c r="L74">
        <f>SUMIFS(Таблица!H$3:H$380,Таблица!$B$3:$B$380,$B74)</f>
        <v>140</v>
      </c>
      <c r="M74">
        <f>SUMIFS(Таблица!I$3:I$380,Таблица!$B$3:$B$380,$B74)</f>
        <v>0</v>
      </c>
      <c r="N74">
        <f>SUMIFS(Таблица!K$3:K$380,Таблица!$B$3:$B$380,$B74)</f>
        <v>90</v>
      </c>
      <c r="O74">
        <f>SUMIFS(Таблица!L$3:L$380,Таблица!$B$3:$B$380,$B74)</f>
        <v>0</v>
      </c>
      <c r="P74">
        <f>SUMIFS(Таблица!M$3:M$380,Таблица!$B$3:$B$380,$B74)</f>
        <v>50</v>
      </c>
      <c r="Q74">
        <f>SUMIFS(Таблица!N$3:N$380,Таблица!$B$3:$B$380,$B74)</f>
        <v>0</v>
      </c>
      <c r="R74">
        <f>SUMIFS(Таблица!O$3:O$380,Таблица!$B$3:$B$380,$B74)</f>
        <v>90</v>
      </c>
      <c r="S74">
        <f>SUMIFS(Таблица!P$3:P$380,Таблица!$B$3:$B$380,$B74)</f>
        <v>0</v>
      </c>
      <c r="T74">
        <f>SUMIFS(Таблица!Q$3:Q$380,Таблица!$B$3:$B$380,$B74)</f>
        <v>90</v>
      </c>
      <c r="U74">
        <f>SUMIFS(Таблица!R$3:R$380,Таблица!$B$3:$B$380,$B74)</f>
        <v>5</v>
      </c>
      <c r="V74">
        <f>SUMIFS(Таблица!S$3:S$380,Таблица!$B$3:$B$380,$B74)</f>
        <v>0</v>
      </c>
      <c r="W74">
        <f>SUMIFS(Таблица!T$3:T$380,Таблица!$B$3:$B$380,$B74)</f>
        <v>20</v>
      </c>
      <c r="X74">
        <f>SUMIFS(Таблица!U$3:U$380,Таблица!$B$3:$B$380,$B74)</f>
        <v>5</v>
      </c>
      <c r="Y74">
        <f>SUMIFS(Таблица!V$3:V$380,Таблица!$B$3:$B$380,$B74)</f>
        <v>0</v>
      </c>
      <c r="Z74">
        <f>SUMIFS(Таблица!W$3:W$380,Таблица!$B$3:$B$380,$B74)</f>
        <v>0</v>
      </c>
      <c r="AA74">
        <f>SUMIFS(Таблица!X$3:X$380,Таблица!$B$3:$B$380,$B74)</f>
        <v>0</v>
      </c>
      <c r="AB74">
        <f>SUMIFS(Таблица!Y$3:Y$380,Таблица!$B$3:$B$380,$B74)</f>
        <v>0</v>
      </c>
      <c r="AD74">
        <f>SUMIFS(Таблица!AA$3:AA$380,Таблица!$B$3:$B$380,$B74)</f>
        <v>4</v>
      </c>
      <c r="AE74" s="52">
        <f t="shared" si="16"/>
        <v>4.4444444444444446E-2</v>
      </c>
      <c r="AF74">
        <f>SUMIFS(Таблица!AC$3:AC$380,Таблица!$B$3:$B$380,$B74)</f>
        <v>5</v>
      </c>
      <c r="AG74" s="52">
        <f t="shared" si="17"/>
        <v>5.5555555555555552E-2</v>
      </c>
      <c r="AH74">
        <f>SUMIFS(Таблица!AE$3:AE$380,Таблица!$B$3:$B$380,$B74)</f>
        <v>1</v>
      </c>
      <c r="AI74" s="52">
        <f t="shared" si="18"/>
        <v>1.1111111111111112E-2</v>
      </c>
      <c r="AJ74">
        <f>SUMIFS(Таблица!AG$3:AG$380,Таблица!$B$3:$B$380,$B74)</f>
        <v>35</v>
      </c>
      <c r="AK74" s="52">
        <f t="shared" si="19"/>
        <v>0.3888888888888889</v>
      </c>
      <c r="AL74">
        <f>SUMIFS(Таблица!AI$3:AI$380,Таблица!$B$3:$B$380,$B74)</f>
        <v>45</v>
      </c>
      <c r="AM74" s="52">
        <f t="shared" si="20"/>
        <v>0.5</v>
      </c>
    </row>
    <row r="75" spans="2:39">
      <c r="B75" t="s">
        <v>2027</v>
      </c>
      <c r="D75">
        <f>SUMIFS(Таблица!D$3:D$380,Таблица!$B$3:$B$380,$B75)</f>
        <v>77</v>
      </c>
      <c r="E75">
        <f>SUM($D$2:$D75)</f>
        <v>219131</v>
      </c>
      <c r="F75">
        <f>SUMIFS(Таблица!E$3:E$380,Таблица!$B$3:$B$380,$B75)</f>
        <v>77</v>
      </c>
      <c r="G75">
        <f>SUM($F$2:$F75)</f>
        <v>218945</v>
      </c>
      <c r="H75">
        <f t="shared" si="14"/>
        <v>58</v>
      </c>
      <c r="I75">
        <f>SUM($H$2:$H75)</f>
        <v>165838</v>
      </c>
      <c r="J75" s="52">
        <f t="shared" si="15"/>
        <v>0.75324675324675328</v>
      </c>
      <c r="K75">
        <f>SUMIFS(Таблица!G$3:G$380,Таблица!$B$3:$B$380,$B75)</f>
        <v>77</v>
      </c>
      <c r="L75">
        <f>SUMIFS(Таблица!H$3:H$380,Таблица!$B$3:$B$380,$B75)</f>
        <v>140</v>
      </c>
      <c r="M75">
        <f>SUMIFS(Таблица!I$3:I$380,Таблица!$B$3:$B$380,$B75)</f>
        <v>0</v>
      </c>
      <c r="N75">
        <f>SUMIFS(Таблица!K$3:K$380,Таблица!$B$3:$B$380,$B75)</f>
        <v>77</v>
      </c>
      <c r="O75">
        <f>SUMIFS(Таблица!L$3:L$380,Таблица!$B$3:$B$380,$B75)</f>
        <v>0</v>
      </c>
      <c r="P75">
        <f>SUMIFS(Таблица!M$3:M$380,Таблица!$B$3:$B$380,$B75)</f>
        <v>63</v>
      </c>
      <c r="Q75">
        <f>SUMIFS(Таблица!N$3:N$380,Таблица!$B$3:$B$380,$B75)</f>
        <v>0</v>
      </c>
      <c r="R75">
        <f>SUMIFS(Таблица!O$3:O$380,Таблица!$B$3:$B$380,$B75)</f>
        <v>77</v>
      </c>
      <c r="S75">
        <f>SUMIFS(Таблица!P$3:P$380,Таблица!$B$3:$B$380,$B75)</f>
        <v>0</v>
      </c>
      <c r="T75">
        <f>SUMIFS(Таблица!Q$3:Q$380,Таблица!$B$3:$B$380,$B75)</f>
        <v>77</v>
      </c>
      <c r="U75">
        <f>SUMIFS(Таблица!R$3:R$380,Таблица!$B$3:$B$380,$B75)</f>
        <v>5</v>
      </c>
      <c r="V75">
        <f>SUMIFS(Таблица!S$3:S$380,Таблица!$B$3:$B$380,$B75)</f>
        <v>0</v>
      </c>
      <c r="W75">
        <f>SUMIFS(Таблица!T$3:T$380,Таблица!$B$3:$B$380,$B75)</f>
        <v>2</v>
      </c>
      <c r="X75">
        <f>SUMIFS(Таблица!U$3:U$380,Таблица!$B$3:$B$380,$B75)</f>
        <v>5</v>
      </c>
      <c r="Y75">
        <f>SUMIFS(Таблица!V$3:V$380,Таблица!$B$3:$B$380,$B75)</f>
        <v>0</v>
      </c>
      <c r="Z75">
        <f>SUMIFS(Таблица!W$3:W$380,Таблица!$B$3:$B$380,$B75)</f>
        <v>0</v>
      </c>
      <c r="AA75">
        <f>SUMIFS(Таблица!X$3:X$380,Таблица!$B$3:$B$380,$B75)</f>
        <v>0</v>
      </c>
      <c r="AB75">
        <f>SUMIFS(Таблица!Y$3:Y$380,Таблица!$B$3:$B$380,$B75)</f>
        <v>0</v>
      </c>
      <c r="AD75">
        <f>SUMIFS(Таблица!AA$3:AA$380,Таблица!$B$3:$B$380,$B75)</f>
        <v>3</v>
      </c>
      <c r="AE75" s="52">
        <f t="shared" si="16"/>
        <v>3.896103896103896E-2</v>
      </c>
      <c r="AF75">
        <f>SUMIFS(Таблица!AC$3:AC$380,Таблица!$B$3:$B$380,$B75)</f>
        <v>7</v>
      </c>
      <c r="AG75" s="52">
        <f t="shared" si="17"/>
        <v>9.0909090909090912E-2</v>
      </c>
      <c r="AH75">
        <f>SUMIFS(Таблица!AE$3:AE$380,Таблица!$B$3:$B$380,$B75)</f>
        <v>3</v>
      </c>
      <c r="AI75" s="52">
        <f t="shared" si="18"/>
        <v>3.896103896103896E-2</v>
      </c>
      <c r="AJ75">
        <f>SUMIFS(Таблица!AG$3:AG$380,Таблица!$B$3:$B$380,$B75)</f>
        <v>6</v>
      </c>
      <c r="AK75" s="52">
        <f t="shared" si="19"/>
        <v>7.792207792207792E-2</v>
      </c>
      <c r="AL75">
        <f>SUMIFS(Таблица!AI$3:AI$380,Таблица!$B$3:$B$380,$B75)</f>
        <v>58</v>
      </c>
      <c r="AM75" s="52">
        <f t="shared" si="20"/>
        <v>0.75324675324675328</v>
      </c>
    </row>
    <row r="76" spans="2:39">
      <c r="B76" t="s">
        <v>2029</v>
      </c>
      <c r="D76">
        <f>SUMIFS(Таблица!D$3:D$380,Таблица!$B$3:$B$380,$B76)</f>
        <v>70</v>
      </c>
      <c r="E76">
        <f>SUM($D$2:$D76)</f>
        <v>219201</v>
      </c>
      <c r="F76">
        <f>SUMIFS(Таблица!E$3:E$380,Таблица!$B$3:$B$380,$B76)</f>
        <v>70</v>
      </c>
      <c r="G76">
        <f>SUM($F$2:$F76)</f>
        <v>219015</v>
      </c>
      <c r="H76">
        <f t="shared" si="14"/>
        <v>51</v>
      </c>
      <c r="I76">
        <f>SUM($H$2:$H76)</f>
        <v>165889</v>
      </c>
      <c r="J76" s="52">
        <f t="shared" si="15"/>
        <v>0.72857142857142854</v>
      </c>
      <c r="K76">
        <f>SUMIFS(Таблица!G$3:G$380,Таблица!$B$3:$B$380,$B76)</f>
        <v>70</v>
      </c>
      <c r="L76">
        <f>SUMIFS(Таблица!H$3:H$380,Таблица!$B$3:$B$380,$B76)</f>
        <v>140</v>
      </c>
      <c r="M76">
        <f>SUMIFS(Таблица!I$3:I$380,Таблица!$B$3:$B$380,$B76)</f>
        <v>0</v>
      </c>
      <c r="N76">
        <f>SUMIFS(Таблица!K$3:K$380,Таблица!$B$3:$B$380,$B76)</f>
        <v>70</v>
      </c>
      <c r="O76">
        <f>SUMIFS(Таблица!L$3:L$380,Таблица!$B$3:$B$380,$B76)</f>
        <v>0</v>
      </c>
      <c r="P76">
        <f>SUMIFS(Таблица!M$3:M$380,Таблица!$B$3:$B$380,$B76)</f>
        <v>70</v>
      </c>
      <c r="Q76">
        <f>SUMIFS(Таблица!N$3:N$380,Таблица!$B$3:$B$380,$B76)</f>
        <v>0</v>
      </c>
      <c r="R76">
        <f>SUMIFS(Таблица!O$3:O$380,Таблица!$B$3:$B$380,$B76)</f>
        <v>70</v>
      </c>
      <c r="S76">
        <f>SUMIFS(Таблица!P$3:P$380,Таблица!$B$3:$B$380,$B76)</f>
        <v>0</v>
      </c>
      <c r="T76">
        <f>SUMIFS(Таблица!Q$3:Q$380,Таблица!$B$3:$B$380,$B76)</f>
        <v>70</v>
      </c>
      <c r="U76">
        <f>SUMIFS(Таблица!R$3:R$380,Таблица!$B$3:$B$380,$B76)</f>
        <v>5</v>
      </c>
      <c r="V76">
        <f>SUMIFS(Таблица!S$3:S$380,Таблица!$B$3:$B$380,$B76)</f>
        <v>0</v>
      </c>
      <c r="W76">
        <f>SUMIFS(Таблица!T$3:T$380,Таблица!$B$3:$B$380,$B76)</f>
        <v>0</v>
      </c>
      <c r="X76">
        <f>SUMIFS(Таблица!U$3:U$380,Таблица!$B$3:$B$380,$B76)</f>
        <v>5</v>
      </c>
      <c r="Y76">
        <f>SUMIFS(Таблица!V$3:V$380,Таблица!$B$3:$B$380,$B76)</f>
        <v>0</v>
      </c>
      <c r="Z76">
        <f>SUMIFS(Таблица!W$3:W$380,Таблица!$B$3:$B$380,$B76)</f>
        <v>0</v>
      </c>
      <c r="AA76">
        <f>SUMIFS(Таблица!X$3:X$380,Таблица!$B$3:$B$380,$B76)</f>
        <v>0</v>
      </c>
      <c r="AB76">
        <f>SUMIFS(Таблица!Y$3:Y$380,Таблица!$B$3:$B$380,$B76)</f>
        <v>0</v>
      </c>
      <c r="AD76">
        <f>SUMIFS(Таблица!AA$3:AA$380,Таблица!$B$3:$B$380,$B76)</f>
        <v>1</v>
      </c>
      <c r="AE76" s="52">
        <f t="shared" si="16"/>
        <v>1.4285714285714285E-2</v>
      </c>
      <c r="AF76">
        <f>SUMIFS(Таблица!AC$3:AC$380,Таблица!$B$3:$B$380,$B76)</f>
        <v>5</v>
      </c>
      <c r="AG76" s="52">
        <f t="shared" si="17"/>
        <v>7.1428571428571425E-2</v>
      </c>
      <c r="AH76">
        <f>SUMIFS(Таблица!AE$3:AE$380,Таблица!$B$3:$B$380,$B76)</f>
        <v>3</v>
      </c>
      <c r="AI76" s="52">
        <f t="shared" si="18"/>
        <v>4.2857142857142858E-2</v>
      </c>
      <c r="AJ76">
        <f>SUMIFS(Таблица!AG$3:AG$380,Таблица!$B$3:$B$380,$B76)</f>
        <v>10</v>
      </c>
      <c r="AK76" s="52">
        <f t="shared" si="19"/>
        <v>0.14285714285714285</v>
      </c>
      <c r="AL76">
        <f>SUMIFS(Таблица!AI$3:AI$380,Таблица!$B$3:$B$380,$B76)</f>
        <v>51</v>
      </c>
      <c r="AM76" s="52">
        <f t="shared" si="20"/>
        <v>0.72857142857142854</v>
      </c>
    </row>
    <row r="77" spans="2:39">
      <c r="B77" t="s">
        <v>2031</v>
      </c>
      <c r="D77">
        <f>SUMIFS(Таблица!D$3:D$380,Таблица!$B$3:$B$380,$B77)</f>
        <v>207</v>
      </c>
      <c r="E77">
        <f>SUM($D$2:$D77)</f>
        <v>219408</v>
      </c>
      <c r="F77">
        <f>SUMIFS(Таблица!E$3:E$380,Таблица!$B$3:$B$380,$B77)</f>
        <v>207</v>
      </c>
      <c r="G77">
        <f>SUM($F$2:$F77)</f>
        <v>219222</v>
      </c>
      <c r="H77">
        <f t="shared" si="14"/>
        <v>169</v>
      </c>
      <c r="I77">
        <f>SUM($H$2:$H77)</f>
        <v>166058</v>
      </c>
      <c r="J77" s="52">
        <f t="shared" si="15"/>
        <v>0.81642512077294682</v>
      </c>
      <c r="K77">
        <f>SUMIFS(Таблица!G$3:G$380,Таблица!$B$3:$B$380,$B77)</f>
        <v>541</v>
      </c>
      <c r="L77">
        <f>SUMIFS(Таблица!H$3:H$380,Таблица!$B$3:$B$380,$B77)</f>
        <v>500</v>
      </c>
      <c r="M77">
        <f>SUMIFS(Таблица!I$3:I$380,Таблица!$B$3:$B$380,$B77)</f>
        <v>0</v>
      </c>
      <c r="N77">
        <f>SUMIFS(Таблица!K$3:K$380,Таблица!$B$3:$B$380,$B77)</f>
        <v>149</v>
      </c>
      <c r="O77">
        <f>SUMIFS(Таблица!L$3:L$380,Таблица!$B$3:$B$380,$B77)</f>
        <v>58</v>
      </c>
      <c r="P77">
        <f>SUMIFS(Таблица!M$3:M$380,Таблица!$B$3:$B$380,$B77)</f>
        <v>293</v>
      </c>
      <c r="Q77">
        <f>SUMIFS(Таблица!N$3:N$380,Таблица!$B$3:$B$380,$B77)</f>
        <v>58</v>
      </c>
      <c r="R77">
        <f>SUMIFS(Таблица!O$3:O$380,Таблица!$B$3:$B$380,$B77)</f>
        <v>149</v>
      </c>
      <c r="S77">
        <f>SUMIFS(Таблица!P$3:P$380,Таблица!$B$3:$B$380,$B77)</f>
        <v>3</v>
      </c>
      <c r="T77">
        <f>SUMIFS(Таблица!Q$3:Q$380,Таблица!$B$3:$B$380,$B77)</f>
        <v>204</v>
      </c>
      <c r="U77">
        <f>SUMIFS(Таблица!R$3:R$380,Таблица!$B$3:$B$380,$B77)</f>
        <v>5</v>
      </c>
      <c r="V77">
        <f>SUMIFS(Таблица!S$3:S$380,Таблица!$B$3:$B$380,$B77)</f>
        <v>0</v>
      </c>
      <c r="W77">
        <f>SUMIFS(Таблица!T$3:T$380,Таблица!$B$3:$B$380,$B77)</f>
        <v>1</v>
      </c>
      <c r="X77">
        <f>SUMIFS(Таблица!U$3:U$380,Таблица!$B$3:$B$380,$B77)</f>
        <v>5</v>
      </c>
      <c r="Y77">
        <f>SUMIFS(Таблица!V$3:V$380,Таблица!$B$3:$B$380,$B77)</f>
        <v>0</v>
      </c>
      <c r="Z77">
        <f>SUMIFS(Таблица!W$3:W$380,Таблица!$B$3:$B$380,$B77)</f>
        <v>0</v>
      </c>
      <c r="AA77">
        <f>SUMIFS(Таблица!X$3:X$380,Таблица!$B$3:$B$380,$B77)</f>
        <v>0</v>
      </c>
      <c r="AB77">
        <f>SUMIFS(Таблица!Y$3:Y$380,Таблица!$B$3:$B$380,$B77)</f>
        <v>0</v>
      </c>
      <c r="AD77">
        <f>SUMIFS(Таблица!AA$3:AA$380,Таблица!$B$3:$B$380,$B77)</f>
        <v>3</v>
      </c>
      <c r="AE77" s="52">
        <f t="shared" si="16"/>
        <v>1.4492753623188406E-2</v>
      </c>
      <c r="AF77">
        <f>SUMIFS(Таблица!AC$3:AC$380,Таблица!$B$3:$B$380,$B77)</f>
        <v>11</v>
      </c>
      <c r="AG77" s="52">
        <f t="shared" si="17"/>
        <v>5.3140096618357488E-2</v>
      </c>
      <c r="AH77">
        <f>SUMIFS(Таблица!AE$3:AE$380,Таблица!$B$3:$B$380,$B77)</f>
        <v>1</v>
      </c>
      <c r="AI77" s="52">
        <f t="shared" si="18"/>
        <v>4.830917874396135E-3</v>
      </c>
      <c r="AJ77">
        <f>SUMIFS(Таблица!AG$3:AG$380,Таблица!$B$3:$B$380,$B77)</f>
        <v>20</v>
      </c>
      <c r="AK77" s="52">
        <f t="shared" si="19"/>
        <v>9.6618357487922704E-2</v>
      </c>
      <c r="AL77">
        <f>SUMIFS(Таблица!AI$3:AI$380,Таблица!$B$3:$B$380,$B77)</f>
        <v>169</v>
      </c>
      <c r="AM77" s="52">
        <f t="shared" si="20"/>
        <v>0.81642512077294682</v>
      </c>
    </row>
    <row r="78" spans="2:39">
      <c r="B78" t="s">
        <v>2033</v>
      </c>
      <c r="D78">
        <f>SUMIFS(Таблица!D$3:D$380,Таблица!$B$3:$B$380,$B78)</f>
        <v>233</v>
      </c>
      <c r="E78">
        <f>SUM($D$2:$D78)</f>
        <v>219641</v>
      </c>
      <c r="F78">
        <f>SUMIFS(Таблица!E$3:E$380,Таблица!$B$3:$B$380,$B78)</f>
        <v>233</v>
      </c>
      <c r="G78">
        <f>SUM($F$2:$F78)</f>
        <v>219455</v>
      </c>
      <c r="H78">
        <f t="shared" si="14"/>
        <v>82</v>
      </c>
      <c r="I78">
        <f>SUM($H$2:$H78)</f>
        <v>166140</v>
      </c>
      <c r="J78" s="52">
        <f t="shared" si="15"/>
        <v>0.35193133047210301</v>
      </c>
      <c r="K78">
        <f>SUMIFS(Таблица!G$3:G$380,Таблица!$B$3:$B$380,$B78)</f>
        <v>233</v>
      </c>
      <c r="L78">
        <f>SUMIFS(Таблица!H$3:H$380,Таблица!$B$3:$B$380,$B78)</f>
        <v>350</v>
      </c>
      <c r="M78">
        <f>SUMIFS(Таблица!I$3:I$380,Таблица!$B$3:$B$380,$B78)</f>
        <v>0</v>
      </c>
      <c r="N78">
        <f>SUMIFS(Таблица!K$3:K$380,Таблица!$B$3:$B$380,$B78)</f>
        <v>233</v>
      </c>
      <c r="O78">
        <f>SUMIFS(Таблица!L$3:L$380,Таблица!$B$3:$B$380,$B78)</f>
        <v>0</v>
      </c>
      <c r="P78">
        <f>SUMIFS(Таблица!M$3:M$380,Таблица!$B$3:$B$380,$B78)</f>
        <v>117</v>
      </c>
      <c r="Q78">
        <f>SUMIFS(Таблица!N$3:N$380,Таблица!$B$3:$B$380,$B78)</f>
        <v>0</v>
      </c>
      <c r="R78">
        <f>SUMIFS(Таблица!O$3:O$380,Таблица!$B$3:$B$380,$B78)</f>
        <v>233</v>
      </c>
      <c r="S78">
        <f>SUMIFS(Таблица!P$3:P$380,Таблица!$B$3:$B$380,$B78)</f>
        <v>4</v>
      </c>
      <c r="T78">
        <f>SUMIFS(Таблица!Q$3:Q$380,Таблица!$B$3:$B$380,$B78)</f>
        <v>229</v>
      </c>
      <c r="U78">
        <f>SUMIFS(Таблица!R$3:R$380,Таблица!$B$3:$B$380,$B78)</f>
        <v>5</v>
      </c>
      <c r="V78">
        <f>SUMIFS(Таблица!S$3:S$380,Таблица!$B$3:$B$380,$B78)</f>
        <v>0</v>
      </c>
      <c r="W78">
        <f>SUMIFS(Таблица!T$3:T$380,Таблица!$B$3:$B$380,$B78)</f>
        <v>11</v>
      </c>
      <c r="X78">
        <f>SUMIFS(Таблица!U$3:U$380,Таблица!$B$3:$B$380,$B78)</f>
        <v>5</v>
      </c>
      <c r="Y78">
        <f>SUMIFS(Таблица!V$3:V$380,Таблица!$B$3:$B$380,$B78)</f>
        <v>0</v>
      </c>
      <c r="Z78">
        <f>SUMIFS(Таблица!W$3:W$380,Таблица!$B$3:$B$380,$B78)</f>
        <v>0</v>
      </c>
      <c r="AA78">
        <f>SUMIFS(Таблица!X$3:X$380,Таблица!$B$3:$B$380,$B78)</f>
        <v>0</v>
      </c>
      <c r="AB78">
        <f>SUMIFS(Таблица!Y$3:Y$380,Таблица!$B$3:$B$380,$B78)</f>
        <v>0</v>
      </c>
      <c r="AD78">
        <f>SUMIFS(Таблица!AA$3:AA$380,Таблица!$B$3:$B$380,$B78)</f>
        <v>16</v>
      </c>
      <c r="AE78" s="52">
        <f t="shared" si="16"/>
        <v>6.8669527896995708E-2</v>
      </c>
      <c r="AF78">
        <f>SUMIFS(Таблица!AC$3:AC$380,Таблица!$B$3:$B$380,$B78)</f>
        <v>38</v>
      </c>
      <c r="AG78" s="52">
        <f t="shared" si="17"/>
        <v>0.1630901287553648</v>
      </c>
      <c r="AH78">
        <f>SUMIFS(Таблица!AE$3:AE$380,Таблица!$B$3:$B$380,$B78)</f>
        <v>17</v>
      </c>
      <c r="AI78" s="52">
        <f t="shared" si="18"/>
        <v>7.2961373390557943E-2</v>
      </c>
      <c r="AJ78">
        <f>SUMIFS(Таблица!AG$3:AG$380,Таблица!$B$3:$B$380,$B78)</f>
        <v>76</v>
      </c>
      <c r="AK78" s="52">
        <f t="shared" si="19"/>
        <v>0.3261802575107296</v>
      </c>
      <c r="AL78">
        <f>SUMIFS(Таблица!AI$3:AI$380,Таблица!$B$3:$B$380,$B78)</f>
        <v>82</v>
      </c>
      <c r="AM78" s="52">
        <f t="shared" si="20"/>
        <v>0.35193133047210301</v>
      </c>
    </row>
    <row r="79" spans="2:39">
      <c r="B79" t="s">
        <v>2035</v>
      </c>
      <c r="D79">
        <f>SUMIFS(Таблица!D$3:D$380,Таблица!$B$3:$B$380,$B79)</f>
        <v>109</v>
      </c>
      <c r="E79">
        <f>SUM($D$2:$D79)</f>
        <v>219750</v>
      </c>
      <c r="F79">
        <f>SUMIFS(Таблица!E$3:E$380,Таблица!$B$3:$B$380,$B79)</f>
        <v>109</v>
      </c>
      <c r="G79">
        <f>SUM($F$2:$F79)</f>
        <v>219564</v>
      </c>
      <c r="H79">
        <f t="shared" si="14"/>
        <v>64</v>
      </c>
      <c r="I79">
        <f>SUM($H$2:$H79)</f>
        <v>166204</v>
      </c>
      <c r="J79" s="52">
        <f t="shared" si="15"/>
        <v>0.58715596330275233</v>
      </c>
      <c r="K79">
        <f>SUMIFS(Таблица!G$3:G$380,Таблица!$B$3:$B$380,$B79)</f>
        <v>109</v>
      </c>
      <c r="L79">
        <f>SUMIFS(Таблица!H$3:H$380,Таблица!$B$3:$B$380,$B79)</f>
        <v>170</v>
      </c>
      <c r="M79">
        <f>SUMIFS(Таблица!I$3:I$380,Таблица!$B$3:$B$380,$B79)</f>
        <v>15</v>
      </c>
      <c r="N79">
        <f>SUMIFS(Таблица!K$3:K$380,Таблица!$B$3:$B$380,$B79)</f>
        <v>94</v>
      </c>
      <c r="O79">
        <f>SUMIFS(Таблица!L$3:L$380,Таблица!$B$3:$B$380,$B79)</f>
        <v>0</v>
      </c>
      <c r="P79">
        <f>SUMIFS(Таблица!M$3:M$380,Таблица!$B$3:$B$380,$B79)</f>
        <v>61</v>
      </c>
      <c r="Q79">
        <f>SUMIFS(Таблица!N$3:N$380,Таблица!$B$3:$B$380,$B79)</f>
        <v>15</v>
      </c>
      <c r="R79">
        <f>SUMIFS(Таблица!O$3:O$380,Таблица!$B$3:$B$380,$B79)</f>
        <v>94</v>
      </c>
      <c r="S79">
        <f>SUMIFS(Таблица!P$3:P$380,Таблица!$B$3:$B$380,$B79)</f>
        <v>1</v>
      </c>
      <c r="T79">
        <f>SUMIFS(Таблица!Q$3:Q$380,Таблица!$B$3:$B$380,$B79)</f>
        <v>108</v>
      </c>
      <c r="U79">
        <f>SUMIFS(Таблица!R$3:R$380,Таблица!$B$3:$B$380,$B79)</f>
        <v>0</v>
      </c>
      <c r="V79">
        <f>SUMIFS(Таблица!S$3:S$380,Таблица!$B$3:$B$380,$B79)</f>
        <v>0</v>
      </c>
      <c r="W79">
        <f>SUMIFS(Таблица!T$3:T$380,Таблица!$B$3:$B$380,$B79)</f>
        <v>0</v>
      </c>
      <c r="X79">
        <f>SUMIFS(Таблица!U$3:U$380,Таблица!$B$3:$B$380,$B79)</f>
        <v>0</v>
      </c>
      <c r="Y79">
        <f>SUMIFS(Таблица!V$3:V$380,Таблица!$B$3:$B$380,$B79)</f>
        <v>0</v>
      </c>
      <c r="Z79">
        <f>SUMIFS(Таблица!W$3:W$380,Таблица!$B$3:$B$380,$B79)</f>
        <v>0</v>
      </c>
      <c r="AA79">
        <f>SUMIFS(Таблица!X$3:X$380,Таблица!$B$3:$B$380,$B79)</f>
        <v>0</v>
      </c>
      <c r="AB79">
        <f>SUMIFS(Таблица!Y$3:Y$380,Таблица!$B$3:$B$380,$B79)</f>
        <v>0</v>
      </c>
      <c r="AD79">
        <f>SUMIFS(Таблица!AA$3:AA$380,Таблица!$B$3:$B$380,$B79)</f>
        <v>7</v>
      </c>
      <c r="AE79" s="52">
        <f t="shared" si="16"/>
        <v>6.4220183486238536E-2</v>
      </c>
      <c r="AF79">
        <f>SUMIFS(Таблица!AC$3:AC$380,Таблица!$B$3:$B$380,$B79)</f>
        <v>11</v>
      </c>
      <c r="AG79" s="52">
        <f t="shared" si="17"/>
        <v>0.10091743119266056</v>
      </c>
      <c r="AH79">
        <f>SUMIFS(Таблица!AE$3:AE$380,Таблица!$B$3:$B$380,$B79)</f>
        <v>6</v>
      </c>
      <c r="AI79" s="52">
        <f t="shared" si="18"/>
        <v>5.5045871559633031E-2</v>
      </c>
      <c r="AJ79">
        <f>SUMIFS(Таблица!AG$3:AG$380,Таблица!$B$3:$B$380,$B79)</f>
        <v>20</v>
      </c>
      <c r="AK79" s="52">
        <f t="shared" si="19"/>
        <v>0.1834862385321101</v>
      </c>
      <c r="AL79">
        <f>SUMIFS(Таблица!AI$3:AI$380,Таблица!$B$3:$B$380,$B79)</f>
        <v>64</v>
      </c>
      <c r="AM79" s="52">
        <f t="shared" si="20"/>
        <v>0.58715596330275233</v>
      </c>
    </row>
    <row r="80" spans="2:39">
      <c r="B80" t="s">
        <v>2037</v>
      </c>
      <c r="D80">
        <f>SUMIFS(Таблица!D$3:D$380,Таблица!$B$3:$B$380,$B80)</f>
        <v>332</v>
      </c>
      <c r="E80">
        <f>SUM($D$2:$D80)</f>
        <v>220082</v>
      </c>
      <c r="F80">
        <f>SUMIFS(Таблица!E$3:E$380,Таблица!$B$3:$B$380,$B80)</f>
        <v>332</v>
      </c>
      <c r="G80">
        <f>SUM($F$2:$F80)</f>
        <v>219896</v>
      </c>
      <c r="H80">
        <f t="shared" si="14"/>
        <v>152</v>
      </c>
      <c r="I80">
        <f>SUM($H$2:$H80)</f>
        <v>166356</v>
      </c>
      <c r="J80" s="52">
        <f t="shared" si="15"/>
        <v>0.45783132530120479</v>
      </c>
      <c r="K80">
        <f>SUMIFS(Таблица!G$3:G$380,Таблица!$B$3:$B$380,$B80)</f>
        <v>333</v>
      </c>
      <c r="L80">
        <f>SUMIFS(Таблица!H$3:H$380,Таблица!$B$3:$B$380,$B80)</f>
        <v>620</v>
      </c>
      <c r="M80">
        <f>SUMIFS(Таблица!I$3:I$380,Таблица!$B$3:$B$380,$B80)</f>
        <v>0</v>
      </c>
      <c r="N80">
        <f>SUMIFS(Таблица!K$3:K$380,Таблица!$B$3:$B$380,$B80)</f>
        <v>332</v>
      </c>
      <c r="O80">
        <f>SUMIFS(Таблица!L$3:L$380,Таблица!$B$3:$B$380,$B80)</f>
        <v>0</v>
      </c>
      <c r="P80">
        <f>SUMIFS(Таблица!M$3:M$380,Таблица!$B$3:$B$380,$B80)</f>
        <v>288</v>
      </c>
      <c r="Q80">
        <f>SUMIFS(Таблица!N$3:N$380,Таблица!$B$3:$B$380,$B80)</f>
        <v>0</v>
      </c>
      <c r="R80">
        <f>SUMIFS(Таблица!O$3:O$380,Таблица!$B$3:$B$380,$B80)</f>
        <v>332</v>
      </c>
      <c r="S80">
        <f>SUMIFS(Таблица!P$3:P$380,Таблица!$B$3:$B$380,$B80)</f>
        <v>2</v>
      </c>
      <c r="T80">
        <f>SUMIFS(Таблица!Q$3:Q$380,Таблица!$B$3:$B$380,$B80)</f>
        <v>330</v>
      </c>
      <c r="U80">
        <f>SUMIFS(Таблица!R$3:R$380,Таблица!$B$3:$B$380,$B80)</f>
        <v>5</v>
      </c>
      <c r="V80">
        <f>SUMIFS(Таблица!S$3:S$380,Таблица!$B$3:$B$380,$B80)</f>
        <v>0</v>
      </c>
      <c r="W80">
        <f>SUMIFS(Таблица!T$3:T$380,Таблица!$B$3:$B$380,$B80)</f>
        <v>23</v>
      </c>
      <c r="X80">
        <f>SUMIFS(Таблица!U$3:U$380,Таблица!$B$3:$B$380,$B80)</f>
        <v>5</v>
      </c>
      <c r="Y80">
        <f>SUMIFS(Таблица!V$3:V$380,Таблица!$B$3:$B$380,$B80)</f>
        <v>0</v>
      </c>
      <c r="Z80">
        <f>SUMIFS(Таблица!W$3:W$380,Таблица!$B$3:$B$380,$B80)</f>
        <v>0</v>
      </c>
      <c r="AA80">
        <f>SUMIFS(Таблица!X$3:X$380,Таблица!$B$3:$B$380,$B80)</f>
        <v>0</v>
      </c>
      <c r="AB80">
        <f>SUMIFS(Таблица!Y$3:Y$380,Таблица!$B$3:$B$380,$B80)</f>
        <v>0</v>
      </c>
      <c r="AD80">
        <f>SUMIFS(Таблица!AA$3:AA$380,Таблица!$B$3:$B$380,$B80)</f>
        <v>15</v>
      </c>
      <c r="AE80" s="52">
        <f t="shared" si="16"/>
        <v>4.5180722891566265E-2</v>
      </c>
      <c r="AF80">
        <f>SUMIFS(Таблица!AC$3:AC$380,Таблица!$B$3:$B$380,$B80)</f>
        <v>31</v>
      </c>
      <c r="AG80" s="52">
        <f t="shared" si="17"/>
        <v>9.337349397590361E-2</v>
      </c>
      <c r="AH80">
        <f>SUMIFS(Таблица!AE$3:AE$380,Таблица!$B$3:$B$380,$B80)</f>
        <v>8</v>
      </c>
      <c r="AI80" s="52">
        <f t="shared" si="18"/>
        <v>2.4096385542168676E-2</v>
      </c>
      <c r="AJ80">
        <f>SUMIFS(Таблица!AG$3:AG$380,Таблица!$B$3:$B$380,$B80)</f>
        <v>124</v>
      </c>
      <c r="AK80" s="52">
        <f t="shared" si="19"/>
        <v>0.37349397590361444</v>
      </c>
      <c r="AL80">
        <f>SUMIFS(Таблица!AI$3:AI$380,Таблица!$B$3:$B$380,$B80)</f>
        <v>152</v>
      </c>
      <c r="AM80" s="52">
        <f t="shared" si="20"/>
        <v>0.45783132530120479</v>
      </c>
    </row>
    <row r="81" spans="2:39">
      <c r="B81" t="s">
        <v>2039</v>
      </c>
      <c r="D81">
        <f>SUMIFS(Таблица!D$3:D$380,Таблица!$B$3:$B$380,$B81)</f>
        <v>424</v>
      </c>
      <c r="E81">
        <f>SUM($D$2:$D81)</f>
        <v>220506</v>
      </c>
      <c r="F81">
        <f>SUMIFS(Таблица!E$3:E$380,Таблица!$B$3:$B$380,$B81)</f>
        <v>424</v>
      </c>
      <c r="G81">
        <f>SUM($F$2:$F81)</f>
        <v>220320</v>
      </c>
      <c r="H81">
        <f t="shared" si="14"/>
        <v>242</v>
      </c>
      <c r="I81">
        <f>SUM($H$2:$H81)</f>
        <v>166598</v>
      </c>
      <c r="J81" s="52">
        <f t="shared" si="15"/>
        <v>0.57075471698113212</v>
      </c>
      <c r="K81">
        <f>SUMIFS(Таблица!G$3:G$380,Таблица!$B$3:$B$380,$B81)</f>
        <v>426</v>
      </c>
      <c r="L81">
        <f>SUMIFS(Таблица!H$3:H$380,Таблица!$B$3:$B$380,$B81)</f>
        <v>951</v>
      </c>
      <c r="M81">
        <f>SUMIFS(Таблица!I$3:I$380,Таблица!$B$3:$B$380,$B81)</f>
        <v>65</v>
      </c>
      <c r="N81">
        <f>SUMIFS(Таблица!K$3:K$380,Таблица!$B$3:$B$380,$B81)</f>
        <v>358</v>
      </c>
      <c r="O81">
        <f>SUMIFS(Таблица!L$3:L$380,Таблица!$B$3:$B$380,$B81)</f>
        <v>1</v>
      </c>
      <c r="P81">
        <f>SUMIFS(Таблица!M$3:M$380,Таблица!$B$3:$B$380,$B81)</f>
        <v>527</v>
      </c>
      <c r="Q81">
        <f>SUMIFS(Таблица!N$3:N$380,Таблица!$B$3:$B$380,$B81)</f>
        <v>66</v>
      </c>
      <c r="R81">
        <f>SUMIFS(Таблица!O$3:O$380,Таблица!$B$3:$B$380,$B81)</f>
        <v>358</v>
      </c>
      <c r="S81">
        <f>SUMIFS(Таблица!P$3:P$380,Таблица!$B$3:$B$380,$B81)</f>
        <v>12</v>
      </c>
      <c r="T81">
        <f>SUMIFS(Таблица!Q$3:Q$380,Таблица!$B$3:$B$380,$B81)</f>
        <v>412</v>
      </c>
      <c r="U81">
        <f>SUMIFS(Таблица!R$3:R$380,Таблица!$B$3:$B$380,$B81)</f>
        <v>10</v>
      </c>
      <c r="V81">
        <f>SUMIFS(Таблица!S$3:S$380,Таблица!$B$3:$B$380,$B81)</f>
        <v>1</v>
      </c>
      <c r="W81">
        <f>SUMIFS(Таблица!T$3:T$380,Таблица!$B$3:$B$380,$B81)</f>
        <v>2</v>
      </c>
      <c r="X81">
        <f>SUMIFS(Таблица!U$3:U$380,Таблица!$B$3:$B$380,$B81)</f>
        <v>9</v>
      </c>
      <c r="Y81">
        <f>SUMIFS(Таблица!V$3:V$380,Таблица!$B$3:$B$380,$B81)</f>
        <v>0</v>
      </c>
      <c r="Z81">
        <f>SUMIFS(Таблица!W$3:W$380,Таблица!$B$3:$B$380,$B81)</f>
        <v>0</v>
      </c>
      <c r="AA81">
        <f>SUMIFS(Таблица!X$3:X$380,Таблица!$B$3:$B$380,$B81)</f>
        <v>0</v>
      </c>
      <c r="AB81">
        <f>SUMIFS(Таблица!Y$3:Y$380,Таблица!$B$3:$B$380,$B81)</f>
        <v>0</v>
      </c>
      <c r="AD81">
        <f>SUMIFS(Таблица!AA$3:AA$380,Таблица!$B$3:$B$380,$B81)</f>
        <v>15</v>
      </c>
      <c r="AE81" s="52">
        <f t="shared" si="16"/>
        <v>3.5377358490566037E-2</v>
      </c>
      <c r="AF81">
        <f>SUMIFS(Таблица!AC$3:AC$380,Таблица!$B$3:$B$380,$B81)</f>
        <v>55</v>
      </c>
      <c r="AG81" s="52">
        <f t="shared" si="17"/>
        <v>0.12971698113207547</v>
      </c>
      <c r="AH81">
        <f>SUMIFS(Таблица!AE$3:AE$380,Таблица!$B$3:$B$380,$B81)</f>
        <v>15</v>
      </c>
      <c r="AI81" s="52">
        <f t="shared" si="18"/>
        <v>3.5377358490566037E-2</v>
      </c>
      <c r="AJ81">
        <f>SUMIFS(Таблица!AG$3:AG$380,Таблица!$B$3:$B$380,$B81)</f>
        <v>85</v>
      </c>
      <c r="AK81" s="52">
        <f t="shared" si="19"/>
        <v>0.20047169811320756</v>
      </c>
      <c r="AL81">
        <f>SUMIFS(Таблица!AI$3:AI$380,Таблица!$B$3:$B$380,$B81)</f>
        <v>242</v>
      </c>
      <c r="AM81" s="52">
        <f t="shared" si="20"/>
        <v>0.57075471698113212</v>
      </c>
    </row>
    <row r="82" spans="2:39">
      <c r="B82" t="s">
        <v>2042</v>
      </c>
      <c r="D82">
        <f>SUMIFS(Таблица!D$3:D$380,Таблица!$B$3:$B$380,$B82)</f>
        <v>486</v>
      </c>
      <c r="E82">
        <f>SUM($D$2:$D82)</f>
        <v>220992</v>
      </c>
      <c r="F82">
        <f>SUMIFS(Таблица!E$3:E$380,Таблица!$B$3:$B$380,$B82)</f>
        <v>486</v>
      </c>
      <c r="G82">
        <f>SUM($F$2:$F82)</f>
        <v>220806</v>
      </c>
      <c r="H82">
        <f t="shared" si="14"/>
        <v>264</v>
      </c>
      <c r="I82">
        <f>SUM($H$2:$H82)</f>
        <v>166862</v>
      </c>
      <c r="J82" s="52">
        <f t="shared" si="15"/>
        <v>0.54320987654320985</v>
      </c>
      <c r="K82">
        <f>SUMIFS(Таблица!G$3:G$380,Таблица!$B$3:$B$380,$B82)</f>
        <v>486</v>
      </c>
      <c r="L82">
        <f>SUMIFS(Таблица!H$3:H$380,Таблица!$B$3:$B$380,$B82)</f>
        <v>1500</v>
      </c>
      <c r="M82">
        <f>SUMIFS(Таблица!I$3:I$380,Таблица!$B$3:$B$380,$B82)</f>
        <v>136</v>
      </c>
      <c r="N82">
        <f>SUMIFS(Таблица!K$3:K$380,Таблица!$B$3:$B$380,$B82)</f>
        <v>350</v>
      </c>
      <c r="O82">
        <f>SUMIFS(Таблица!L$3:L$380,Таблица!$B$3:$B$380,$B82)</f>
        <v>0</v>
      </c>
      <c r="P82">
        <f>SUMIFS(Таблица!M$3:M$380,Таблица!$B$3:$B$380,$B82)</f>
        <v>1014</v>
      </c>
      <c r="Q82">
        <f>SUMIFS(Таблица!N$3:N$380,Таблица!$B$3:$B$380,$B82)</f>
        <v>136</v>
      </c>
      <c r="R82">
        <f>SUMIFS(Таблица!O$3:O$380,Таблица!$B$3:$B$380,$B82)</f>
        <v>350</v>
      </c>
      <c r="S82">
        <f>SUMIFS(Таблица!P$3:P$380,Таблица!$B$3:$B$380,$B82)</f>
        <v>7</v>
      </c>
      <c r="T82">
        <f>SUMIFS(Таблица!Q$3:Q$380,Таблица!$B$3:$B$380,$B82)</f>
        <v>479</v>
      </c>
      <c r="U82">
        <f>SUMIFS(Таблица!R$3:R$380,Таблица!$B$3:$B$380,$B82)</f>
        <v>0</v>
      </c>
      <c r="V82">
        <f>SUMIFS(Таблица!S$3:S$380,Таблица!$B$3:$B$380,$B82)</f>
        <v>0</v>
      </c>
      <c r="W82">
        <f>SUMIFS(Таблица!T$3:T$380,Таблица!$B$3:$B$380,$B82)</f>
        <v>22</v>
      </c>
      <c r="X82">
        <f>SUMIFS(Таблица!U$3:U$380,Таблица!$B$3:$B$380,$B82)</f>
        <v>0</v>
      </c>
      <c r="Y82">
        <f>SUMIFS(Таблица!V$3:V$380,Таблица!$B$3:$B$380,$B82)</f>
        <v>0</v>
      </c>
      <c r="Z82">
        <f>SUMIFS(Таблица!W$3:W$380,Таблица!$B$3:$B$380,$B82)</f>
        <v>0</v>
      </c>
      <c r="AA82">
        <f>SUMIFS(Таблица!X$3:X$380,Таблица!$B$3:$B$380,$B82)</f>
        <v>0</v>
      </c>
      <c r="AB82">
        <f>SUMIFS(Таблица!Y$3:Y$380,Таблица!$B$3:$B$380,$B82)</f>
        <v>0</v>
      </c>
      <c r="AD82">
        <f>SUMIFS(Таблица!AA$3:AA$380,Таблица!$B$3:$B$380,$B82)</f>
        <v>14</v>
      </c>
      <c r="AE82" s="52">
        <f t="shared" si="16"/>
        <v>2.8806584362139918E-2</v>
      </c>
      <c r="AF82">
        <f>SUMIFS(Таблица!AC$3:AC$380,Таблица!$B$3:$B$380,$B82)</f>
        <v>70</v>
      </c>
      <c r="AG82" s="52">
        <f t="shared" si="17"/>
        <v>0.1440329218106996</v>
      </c>
      <c r="AH82">
        <f>SUMIFS(Таблица!AE$3:AE$380,Таблица!$B$3:$B$380,$B82)</f>
        <v>19</v>
      </c>
      <c r="AI82" s="52">
        <f t="shared" si="18"/>
        <v>3.9094650205761319E-2</v>
      </c>
      <c r="AJ82">
        <f>SUMIFS(Таблица!AG$3:AG$380,Таблица!$B$3:$B$380,$B82)</f>
        <v>112</v>
      </c>
      <c r="AK82" s="52">
        <f t="shared" si="19"/>
        <v>0.23045267489711935</v>
      </c>
      <c r="AL82">
        <f>SUMIFS(Таблица!AI$3:AI$380,Таблица!$B$3:$B$380,$B82)</f>
        <v>264</v>
      </c>
      <c r="AM82" s="52">
        <f t="shared" si="20"/>
        <v>0.54320987654320985</v>
      </c>
    </row>
    <row r="83" spans="2:39">
      <c r="B83" t="s">
        <v>2044</v>
      </c>
      <c r="D83">
        <f>SUMIFS(Таблица!D$3:D$380,Таблица!$B$3:$B$380,$B83)</f>
        <v>133</v>
      </c>
      <c r="E83">
        <f>SUM($D$2:$D83)</f>
        <v>221125</v>
      </c>
      <c r="F83">
        <f>SUMIFS(Таблица!E$3:E$380,Таблица!$B$3:$B$380,$B83)</f>
        <v>133</v>
      </c>
      <c r="G83">
        <f>SUM($F$2:$F83)</f>
        <v>220939</v>
      </c>
      <c r="H83">
        <f t="shared" si="14"/>
        <v>60</v>
      </c>
      <c r="I83">
        <f>SUM($H$2:$H83)</f>
        <v>166922</v>
      </c>
      <c r="J83" s="52">
        <f t="shared" si="15"/>
        <v>0.45112781954887216</v>
      </c>
      <c r="K83">
        <f>SUMIFS(Таблица!G$3:G$380,Таблица!$B$3:$B$380,$B83)</f>
        <v>215</v>
      </c>
      <c r="L83">
        <f>SUMIFS(Таблица!H$3:H$380,Таблица!$B$3:$B$380,$B83)</f>
        <v>200</v>
      </c>
      <c r="M83">
        <f>SUMIFS(Таблица!I$3:I$380,Таблица!$B$3:$B$380,$B83)</f>
        <v>8</v>
      </c>
      <c r="N83">
        <f>SUMIFS(Таблица!K$3:K$380,Таблица!$B$3:$B$380,$B83)</f>
        <v>125</v>
      </c>
      <c r="O83">
        <f>SUMIFS(Таблица!L$3:L$380,Таблица!$B$3:$B$380,$B83)</f>
        <v>0</v>
      </c>
      <c r="P83">
        <f>SUMIFS(Таблица!M$3:M$380,Таблица!$B$3:$B$380,$B83)</f>
        <v>67</v>
      </c>
      <c r="Q83">
        <f>SUMIFS(Таблица!N$3:N$380,Таблица!$B$3:$B$380,$B83)</f>
        <v>8</v>
      </c>
      <c r="R83">
        <f>SUMIFS(Таблица!O$3:O$380,Таблица!$B$3:$B$380,$B83)</f>
        <v>125</v>
      </c>
      <c r="S83">
        <f>SUMIFS(Таблица!P$3:P$380,Таблица!$B$3:$B$380,$B83)</f>
        <v>3</v>
      </c>
      <c r="T83">
        <f>SUMIFS(Таблица!Q$3:Q$380,Таблица!$B$3:$B$380,$B83)</f>
        <v>130</v>
      </c>
      <c r="U83">
        <f>SUMIFS(Таблица!R$3:R$380,Таблица!$B$3:$B$380,$B83)</f>
        <v>5</v>
      </c>
      <c r="V83">
        <f>SUMIFS(Таблица!S$3:S$380,Таблица!$B$3:$B$380,$B83)</f>
        <v>0</v>
      </c>
      <c r="W83">
        <f>SUMIFS(Таблица!T$3:T$380,Таблица!$B$3:$B$380,$B83)</f>
        <v>1</v>
      </c>
      <c r="X83">
        <f>SUMIFS(Таблица!U$3:U$380,Таблица!$B$3:$B$380,$B83)</f>
        <v>5</v>
      </c>
      <c r="Y83">
        <f>SUMIFS(Таблица!V$3:V$380,Таблица!$B$3:$B$380,$B83)</f>
        <v>0</v>
      </c>
      <c r="Z83">
        <f>SUMIFS(Таблица!W$3:W$380,Таблица!$B$3:$B$380,$B83)</f>
        <v>0</v>
      </c>
      <c r="AA83">
        <f>SUMIFS(Таблица!X$3:X$380,Таблица!$B$3:$B$380,$B83)</f>
        <v>0</v>
      </c>
      <c r="AB83">
        <f>SUMIFS(Таблица!Y$3:Y$380,Таблица!$B$3:$B$380,$B83)</f>
        <v>0</v>
      </c>
      <c r="AD83">
        <f>SUMIFS(Таблица!AA$3:AA$380,Таблица!$B$3:$B$380,$B83)</f>
        <v>7</v>
      </c>
      <c r="AE83" s="52">
        <f t="shared" si="16"/>
        <v>5.2631578947368418E-2</v>
      </c>
      <c r="AF83">
        <f>SUMIFS(Таблица!AC$3:AC$380,Таблица!$B$3:$B$380,$B83)</f>
        <v>35</v>
      </c>
      <c r="AG83" s="52">
        <f t="shared" si="17"/>
        <v>0.26315789473684209</v>
      </c>
      <c r="AH83">
        <f>SUMIFS(Таблица!AE$3:AE$380,Таблица!$B$3:$B$380,$B83)</f>
        <v>7</v>
      </c>
      <c r="AI83" s="52">
        <f t="shared" si="18"/>
        <v>5.2631578947368418E-2</v>
      </c>
      <c r="AJ83">
        <f>SUMIFS(Таблица!AG$3:AG$380,Таблица!$B$3:$B$380,$B83)</f>
        <v>21</v>
      </c>
      <c r="AK83" s="52">
        <f t="shared" si="19"/>
        <v>0.15789473684210525</v>
      </c>
      <c r="AL83">
        <f>SUMIFS(Таблица!AI$3:AI$380,Таблица!$B$3:$B$380,$B83)</f>
        <v>60</v>
      </c>
      <c r="AM83" s="52">
        <f t="shared" si="20"/>
        <v>0.45112781954887216</v>
      </c>
    </row>
    <row r="84" spans="2:39">
      <c r="B84" t="s">
        <v>2046</v>
      </c>
      <c r="D84">
        <f>SUMIFS(Таблица!D$3:D$380,Таблица!$B$3:$B$380,$B84)</f>
        <v>55178</v>
      </c>
      <c r="E84">
        <f>SUM($D$2:$D84)</f>
        <v>276303</v>
      </c>
      <c r="F84">
        <f>SUMIFS(Таблица!E$3:E$380,Таблица!$B$3:$B$380,$B84)</f>
        <v>55162</v>
      </c>
      <c r="G84">
        <f>SUM($F$2:$F84)</f>
        <v>276101</v>
      </c>
      <c r="H84">
        <f t="shared" si="14"/>
        <v>48205</v>
      </c>
      <c r="I84">
        <f>SUM($H$2:$H84)</f>
        <v>215127</v>
      </c>
      <c r="J84" s="52">
        <f t="shared" si="15"/>
        <v>0.87388056995757946</v>
      </c>
      <c r="K84">
        <f>SUMIFS(Таблица!G$3:G$380,Таблица!$B$3:$B$380,$B84)</f>
        <v>55178</v>
      </c>
      <c r="L84">
        <f>SUMIFS(Таблица!H$3:H$380,Таблица!$B$3:$B$380,$B84)</f>
        <v>177000</v>
      </c>
      <c r="M84">
        <f>SUMIFS(Таблица!I$3:I$380,Таблица!$B$3:$B$380,$B84)</f>
        <v>0</v>
      </c>
      <c r="N84">
        <f>SUMIFS(Таблица!K$3:K$380,Таблица!$B$3:$B$380,$B84)</f>
        <v>52499</v>
      </c>
      <c r="O84">
        <f>SUMIFS(Таблица!L$3:L$380,Таблица!$B$3:$B$380,$B84)</f>
        <v>2679</v>
      </c>
      <c r="P84">
        <f>SUMIFS(Таблица!M$3:M$380,Таблица!$B$3:$B$380,$B84)</f>
        <v>121822</v>
      </c>
      <c r="Q84">
        <f>SUMIFS(Таблица!N$3:N$380,Таблица!$B$3:$B$380,$B84)</f>
        <v>2679</v>
      </c>
      <c r="R84">
        <f>SUMIFS(Таблица!O$3:O$380,Таблица!$B$3:$B$380,$B84)</f>
        <v>52483</v>
      </c>
      <c r="S84">
        <f>SUMIFS(Таблица!P$3:P$380,Таблица!$B$3:$B$380,$B84)</f>
        <v>327</v>
      </c>
      <c r="T84">
        <f>SUMIFS(Таблица!Q$3:Q$380,Таблица!$B$3:$B$380,$B84)</f>
        <v>54835</v>
      </c>
      <c r="U84">
        <f>SUMIFS(Таблица!R$3:R$380,Таблица!$B$3:$B$380,$B84)</f>
        <v>450</v>
      </c>
      <c r="V84">
        <f>SUMIFS(Таблица!S$3:S$380,Таблица!$B$3:$B$380,$B84)</f>
        <v>3</v>
      </c>
      <c r="W84">
        <f>SUMIFS(Таблица!T$3:T$380,Таблица!$B$3:$B$380,$B84)</f>
        <v>83</v>
      </c>
      <c r="X84">
        <f>SUMIFS(Таблица!U$3:U$380,Таблица!$B$3:$B$380,$B84)</f>
        <v>447</v>
      </c>
      <c r="Y84">
        <f>SUMIFS(Таблица!V$3:V$380,Таблица!$B$3:$B$380,$B84)</f>
        <v>0</v>
      </c>
      <c r="Z84">
        <f>SUMIFS(Таблица!W$3:W$380,Таблица!$B$3:$B$380,$B84)</f>
        <v>0</v>
      </c>
      <c r="AA84">
        <f>SUMIFS(Таблица!X$3:X$380,Таблица!$B$3:$B$380,$B84)</f>
        <v>0</v>
      </c>
      <c r="AB84">
        <f>SUMIFS(Таблица!Y$3:Y$380,Таблица!$B$3:$B$380,$B84)</f>
        <v>0</v>
      </c>
      <c r="AD84">
        <f>SUMIFS(Таблица!AA$3:AA$380,Таблица!$B$3:$B$380,$B84)</f>
        <v>1500</v>
      </c>
      <c r="AE84" s="52">
        <f t="shared" si="16"/>
        <v>2.7192632609405024E-2</v>
      </c>
      <c r="AF84">
        <f>SUMIFS(Таблица!AC$3:AC$380,Таблица!$B$3:$B$380,$B84)</f>
        <v>2985</v>
      </c>
      <c r="AG84" s="52">
        <f t="shared" si="17"/>
        <v>5.4113338892716002E-2</v>
      </c>
      <c r="AH84">
        <f>SUMIFS(Таблица!AE$3:AE$380,Таблица!$B$3:$B$380,$B84)</f>
        <v>463</v>
      </c>
      <c r="AI84" s="52">
        <f t="shared" si="18"/>
        <v>8.3934592654363507E-3</v>
      </c>
      <c r="AJ84">
        <f>SUMIFS(Таблица!AG$3:AG$380,Таблица!$B$3:$B$380,$B84)</f>
        <v>1682</v>
      </c>
      <c r="AK84" s="52">
        <f t="shared" si="19"/>
        <v>3.0492005366012834E-2</v>
      </c>
      <c r="AL84">
        <f>SUMIFS(Таблица!AI$3:AI$380,Таблица!$B$3:$B$380,$B84)</f>
        <v>48205</v>
      </c>
      <c r="AM84" s="52">
        <f t="shared" si="20"/>
        <v>0.87388056995757946</v>
      </c>
    </row>
    <row r="85" spans="2:39">
      <c r="B85" t="s">
        <v>2058</v>
      </c>
      <c r="D85">
        <f>SUMIFS(Таблица!D$3:D$380,Таблица!$B$3:$B$380,$B85)</f>
        <v>1534</v>
      </c>
      <c r="E85">
        <f>SUM($D$2:$D85)</f>
        <v>277837</v>
      </c>
      <c r="F85">
        <f>SUMIFS(Таблица!E$3:E$380,Таблица!$B$3:$B$380,$B85)</f>
        <v>1534</v>
      </c>
      <c r="G85">
        <f>SUM($F$2:$F85)</f>
        <v>277635</v>
      </c>
      <c r="H85">
        <f t="shared" si="14"/>
        <v>1047</v>
      </c>
      <c r="I85">
        <f>SUM($H$2:$H85)</f>
        <v>216174</v>
      </c>
      <c r="J85" s="52">
        <f t="shared" si="15"/>
        <v>0.68252933507170799</v>
      </c>
      <c r="K85">
        <f>SUMIFS(Таблица!G$3:G$380,Таблица!$B$3:$B$380,$B85)</f>
        <v>1668</v>
      </c>
      <c r="L85">
        <f>SUMIFS(Таблица!H$3:H$380,Таблица!$B$3:$B$380,$B85)</f>
        <v>2880</v>
      </c>
      <c r="M85">
        <f>SUMIFS(Таблица!I$3:I$380,Таблица!$B$3:$B$380,$B85)</f>
        <v>0</v>
      </c>
      <c r="N85">
        <f>SUMIFS(Таблица!K$3:K$380,Таблица!$B$3:$B$380,$B85)</f>
        <v>1475</v>
      </c>
      <c r="O85">
        <f>SUMIFS(Таблица!L$3:L$380,Таблица!$B$3:$B$380,$B85)</f>
        <v>59</v>
      </c>
      <c r="P85">
        <f>SUMIFS(Таблица!M$3:M$380,Таблица!$B$3:$B$380,$B85)</f>
        <v>1346</v>
      </c>
      <c r="Q85">
        <f>SUMIFS(Таблица!N$3:N$380,Таблица!$B$3:$B$380,$B85)</f>
        <v>59</v>
      </c>
      <c r="R85">
        <f>SUMIFS(Таблица!O$3:O$380,Таблица!$B$3:$B$380,$B85)</f>
        <v>1475</v>
      </c>
      <c r="S85">
        <f>SUMIFS(Таблица!P$3:P$380,Таблица!$B$3:$B$380,$B85)</f>
        <v>19</v>
      </c>
      <c r="T85">
        <f>SUMIFS(Таблица!Q$3:Q$380,Таблица!$B$3:$B$380,$B85)</f>
        <v>1515</v>
      </c>
      <c r="U85">
        <f>SUMIFS(Таблица!R$3:R$380,Таблица!$B$3:$B$380,$B85)</f>
        <v>20</v>
      </c>
      <c r="V85">
        <f>SUMIFS(Таблица!S$3:S$380,Таблица!$B$3:$B$380,$B85)</f>
        <v>2</v>
      </c>
      <c r="W85">
        <f>SUMIFS(Таблица!T$3:T$380,Таблица!$B$3:$B$380,$B85)</f>
        <v>14</v>
      </c>
      <c r="X85">
        <f>SUMIFS(Таблица!U$3:U$380,Таблица!$B$3:$B$380,$B85)</f>
        <v>18</v>
      </c>
      <c r="Y85">
        <f>SUMIFS(Таблица!V$3:V$380,Таблица!$B$3:$B$380,$B85)</f>
        <v>0</v>
      </c>
      <c r="Z85">
        <f>SUMIFS(Таблица!W$3:W$380,Таблица!$B$3:$B$380,$B85)</f>
        <v>0</v>
      </c>
      <c r="AA85">
        <f>SUMIFS(Таблица!X$3:X$380,Таблица!$B$3:$B$380,$B85)</f>
        <v>0</v>
      </c>
      <c r="AB85">
        <f>SUMIFS(Таблица!Y$3:Y$380,Таблица!$B$3:$B$380,$B85)</f>
        <v>0</v>
      </c>
      <c r="AD85">
        <f>SUMIFS(Таблица!AA$3:AA$380,Таблица!$B$3:$B$380,$B85)</f>
        <v>51</v>
      </c>
      <c r="AE85" s="52">
        <f t="shared" si="16"/>
        <v>3.3246414602346806E-2</v>
      </c>
      <c r="AF85">
        <f>SUMIFS(Таблица!AC$3:AC$380,Таблица!$B$3:$B$380,$B85)</f>
        <v>154</v>
      </c>
      <c r="AG85" s="52">
        <f t="shared" si="17"/>
        <v>0.10039113428943937</v>
      </c>
      <c r="AH85">
        <f>SUMIFS(Таблица!AE$3:AE$380,Таблица!$B$3:$B$380,$B85)</f>
        <v>63</v>
      </c>
      <c r="AI85" s="52">
        <f t="shared" si="18"/>
        <v>4.1069100391134289E-2</v>
      </c>
      <c r="AJ85">
        <f>SUMIFS(Таблица!AG$3:AG$380,Таблица!$B$3:$B$380,$B85)</f>
        <v>200</v>
      </c>
      <c r="AK85" s="52">
        <f t="shared" si="19"/>
        <v>0.1303780964797914</v>
      </c>
      <c r="AL85">
        <f>SUMIFS(Таблица!AI$3:AI$380,Таблица!$B$3:$B$380,$B85)</f>
        <v>1047</v>
      </c>
      <c r="AM85" s="52">
        <f t="shared" si="20"/>
        <v>0.68252933507170799</v>
      </c>
    </row>
    <row r="86" spans="2:39">
      <c r="B86" t="s">
        <v>2063</v>
      </c>
      <c r="D86">
        <f>SUMIFS(Таблица!D$3:D$380,Таблица!$B$3:$B$380,$B86)</f>
        <v>104</v>
      </c>
      <c r="E86">
        <f>SUM($D$2:$D86)</f>
        <v>277941</v>
      </c>
      <c r="F86">
        <f>SUMIFS(Таблица!E$3:E$380,Таблица!$B$3:$B$380,$B86)</f>
        <v>104</v>
      </c>
      <c r="G86">
        <f>SUM($F$2:$F86)</f>
        <v>277739</v>
      </c>
      <c r="H86">
        <f t="shared" si="14"/>
        <v>63</v>
      </c>
      <c r="I86">
        <f>SUM($H$2:$H86)</f>
        <v>216237</v>
      </c>
      <c r="J86" s="52">
        <f t="shared" si="15"/>
        <v>0.60576923076923073</v>
      </c>
      <c r="K86">
        <f>SUMIFS(Таблица!G$3:G$380,Таблица!$B$3:$B$380,$B86)</f>
        <v>107</v>
      </c>
      <c r="L86">
        <f>SUMIFS(Таблица!H$3:H$380,Таблица!$B$3:$B$380,$B86)</f>
        <v>180</v>
      </c>
      <c r="M86">
        <f>SUMIFS(Таблица!I$3:I$380,Таблица!$B$3:$B$380,$B86)</f>
        <v>14</v>
      </c>
      <c r="N86">
        <f>SUMIFS(Таблица!K$3:K$380,Таблица!$B$3:$B$380,$B86)</f>
        <v>90</v>
      </c>
      <c r="O86">
        <f>SUMIFS(Таблица!L$3:L$380,Таблица!$B$3:$B$380,$B86)</f>
        <v>0</v>
      </c>
      <c r="P86">
        <f>SUMIFS(Таблица!M$3:M$380,Таблица!$B$3:$B$380,$B86)</f>
        <v>76</v>
      </c>
      <c r="Q86">
        <f>SUMIFS(Таблица!N$3:N$380,Таблица!$B$3:$B$380,$B86)</f>
        <v>14</v>
      </c>
      <c r="R86">
        <f>SUMIFS(Таблица!O$3:O$380,Таблица!$B$3:$B$380,$B86)</f>
        <v>90</v>
      </c>
      <c r="S86">
        <f>SUMIFS(Таблица!P$3:P$380,Таблица!$B$3:$B$380,$B86)</f>
        <v>3</v>
      </c>
      <c r="T86">
        <f>SUMIFS(Таблица!Q$3:Q$380,Таблица!$B$3:$B$380,$B86)</f>
        <v>101</v>
      </c>
      <c r="U86">
        <f>SUMIFS(Таблица!R$3:R$380,Таблица!$B$3:$B$380,$B86)</f>
        <v>5</v>
      </c>
      <c r="V86">
        <f>SUMIFS(Таблица!S$3:S$380,Таблица!$B$3:$B$380,$B86)</f>
        <v>0</v>
      </c>
      <c r="W86">
        <f>SUMIFS(Таблица!T$3:T$380,Таблица!$B$3:$B$380,$B86)</f>
        <v>1</v>
      </c>
      <c r="X86">
        <f>SUMIFS(Таблица!U$3:U$380,Таблица!$B$3:$B$380,$B86)</f>
        <v>5</v>
      </c>
      <c r="Y86">
        <f>SUMIFS(Таблица!V$3:V$380,Таблица!$B$3:$B$380,$B86)</f>
        <v>0</v>
      </c>
      <c r="Z86">
        <f>SUMIFS(Таблица!W$3:W$380,Таблица!$B$3:$B$380,$B86)</f>
        <v>0</v>
      </c>
      <c r="AA86">
        <f>SUMIFS(Таблица!X$3:X$380,Таблица!$B$3:$B$380,$B86)</f>
        <v>0</v>
      </c>
      <c r="AB86">
        <f>SUMIFS(Таблица!Y$3:Y$380,Таблица!$B$3:$B$380,$B86)</f>
        <v>0</v>
      </c>
      <c r="AD86">
        <f>SUMIFS(Таблица!AA$3:AA$380,Таблица!$B$3:$B$380,$B86)</f>
        <v>8</v>
      </c>
      <c r="AE86" s="52">
        <f t="shared" si="16"/>
        <v>7.6923076923076927E-2</v>
      </c>
      <c r="AF86">
        <f>SUMIFS(Таблица!AC$3:AC$380,Таблица!$B$3:$B$380,$B86)</f>
        <v>21</v>
      </c>
      <c r="AG86" s="52">
        <f t="shared" si="17"/>
        <v>0.20192307692307693</v>
      </c>
      <c r="AH86">
        <f>SUMIFS(Таблица!AE$3:AE$380,Таблица!$B$3:$B$380,$B86)</f>
        <v>4</v>
      </c>
      <c r="AI86" s="52">
        <f t="shared" si="18"/>
        <v>3.8461538461538464E-2</v>
      </c>
      <c r="AJ86">
        <f>SUMIFS(Таблица!AG$3:AG$380,Таблица!$B$3:$B$380,$B86)</f>
        <v>5</v>
      </c>
      <c r="AK86" s="52">
        <f t="shared" si="19"/>
        <v>4.807692307692308E-2</v>
      </c>
      <c r="AL86">
        <f>SUMIFS(Таблица!AI$3:AI$380,Таблица!$B$3:$B$380,$B86)</f>
        <v>63</v>
      </c>
      <c r="AM86" s="52">
        <f t="shared" si="20"/>
        <v>0.60576923076923073</v>
      </c>
    </row>
    <row r="87" spans="2:39">
      <c r="B87" t="s">
        <v>2065</v>
      </c>
      <c r="D87">
        <f>SUMIFS(Таблица!D$3:D$380,Таблица!$B$3:$B$380,$B87)</f>
        <v>106</v>
      </c>
      <c r="E87">
        <f>SUM($D$2:$D87)</f>
        <v>278047</v>
      </c>
      <c r="F87">
        <f>SUMIFS(Таблица!E$3:E$380,Таблица!$B$3:$B$380,$B87)</f>
        <v>106</v>
      </c>
      <c r="G87">
        <f>SUM($F$2:$F87)</f>
        <v>277845</v>
      </c>
      <c r="H87">
        <f t="shared" si="14"/>
        <v>54</v>
      </c>
      <c r="I87">
        <f>SUM($H$2:$H87)</f>
        <v>216291</v>
      </c>
      <c r="J87" s="52">
        <f t="shared" si="15"/>
        <v>0.50943396226415094</v>
      </c>
      <c r="K87">
        <f>SUMIFS(Таблица!G$3:G$380,Таблица!$B$3:$B$380,$B87)</f>
        <v>160</v>
      </c>
      <c r="L87">
        <f>SUMIFS(Таблица!H$3:H$380,Таблица!$B$3:$B$380,$B87)</f>
        <v>150</v>
      </c>
      <c r="M87">
        <f>SUMIFS(Таблица!I$3:I$380,Таблица!$B$3:$B$380,$B87)</f>
        <v>6</v>
      </c>
      <c r="N87">
        <f>SUMIFS(Таблица!K$3:K$380,Таблица!$B$3:$B$380,$B87)</f>
        <v>100</v>
      </c>
      <c r="O87">
        <f>SUMIFS(Таблица!L$3:L$380,Таблица!$B$3:$B$380,$B87)</f>
        <v>0</v>
      </c>
      <c r="P87">
        <f>SUMIFS(Таблица!M$3:M$380,Таблица!$B$3:$B$380,$B87)</f>
        <v>44</v>
      </c>
      <c r="Q87">
        <f>SUMIFS(Таблица!N$3:N$380,Таблица!$B$3:$B$380,$B87)</f>
        <v>6</v>
      </c>
      <c r="R87">
        <f>SUMIFS(Таблица!O$3:O$380,Таблица!$B$3:$B$380,$B87)</f>
        <v>100</v>
      </c>
      <c r="S87">
        <f>SUMIFS(Таблица!P$3:P$380,Таблица!$B$3:$B$380,$B87)</f>
        <v>0</v>
      </c>
      <c r="T87">
        <f>SUMIFS(Таблица!Q$3:Q$380,Таблица!$B$3:$B$380,$B87)</f>
        <v>106</v>
      </c>
      <c r="U87">
        <f>SUMIFS(Таблица!R$3:R$380,Таблица!$B$3:$B$380,$B87)</f>
        <v>5</v>
      </c>
      <c r="V87">
        <f>SUMIFS(Таблица!S$3:S$380,Таблица!$B$3:$B$380,$B87)</f>
        <v>0</v>
      </c>
      <c r="W87">
        <f>SUMIFS(Таблица!T$3:T$380,Таблица!$B$3:$B$380,$B87)</f>
        <v>0</v>
      </c>
      <c r="X87">
        <f>SUMIFS(Таблица!U$3:U$380,Таблица!$B$3:$B$380,$B87)</f>
        <v>5</v>
      </c>
      <c r="Y87">
        <f>SUMIFS(Таблица!V$3:V$380,Таблица!$B$3:$B$380,$B87)</f>
        <v>0</v>
      </c>
      <c r="Z87">
        <f>SUMIFS(Таблица!W$3:W$380,Таблица!$B$3:$B$380,$B87)</f>
        <v>0</v>
      </c>
      <c r="AA87">
        <f>SUMIFS(Таблица!X$3:X$380,Таблица!$B$3:$B$380,$B87)</f>
        <v>0</v>
      </c>
      <c r="AB87">
        <f>SUMIFS(Таблица!Y$3:Y$380,Таблица!$B$3:$B$380,$B87)</f>
        <v>0</v>
      </c>
      <c r="AD87">
        <f>SUMIFS(Таблица!AA$3:AA$380,Таблица!$B$3:$B$380,$B87)</f>
        <v>10</v>
      </c>
      <c r="AE87" s="52">
        <f t="shared" si="16"/>
        <v>9.4339622641509441E-2</v>
      </c>
      <c r="AF87">
        <f>SUMIFS(Таблица!AC$3:AC$380,Таблица!$B$3:$B$380,$B87)</f>
        <v>15</v>
      </c>
      <c r="AG87" s="52">
        <f t="shared" si="17"/>
        <v>0.14150943396226415</v>
      </c>
      <c r="AH87">
        <f>SUMIFS(Таблица!AE$3:AE$380,Таблица!$B$3:$B$380,$B87)</f>
        <v>5</v>
      </c>
      <c r="AI87" s="52">
        <f t="shared" si="18"/>
        <v>4.716981132075472E-2</v>
      </c>
      <c r="AJ87">
        <f>SUMIFS(Таблица!AG$3:AG$380,Таблица!$B$3:$B$380,$B87)</f>
        <v>22</v>
      </c>
      <c r="AK87" s="52">
        <f t="shared" si="19"/>
        <v>0.20754716981132076</v>
      </c>
      <c r="AL87">
        <f>SUMIFS(Таблица!AI$3:AI$380,Таблица!$B$3:$B$380,$B87)</f>
        <v>54</v>
      </c>
      <c r="AM87" s="52">
        <f t="shared" si="20"/>
        <v>0.50943396226415094</v>
      </c>
    </row>
    <row r="88" spans="2:39">
      <c r="B88" t="s">
        <v>2067</v>
      </c>
      <c r="D88">
        <f>SUMIFS(Таблица!D$3:D$380,Таблица!$B$3:$B$380,$B88)</f>
        <v>66</v>
      </c>
      <c r="E88">
        <f>SUM($D$2:$D88)</f>
        <v>278113</v>
      </c>
      <c r="F88">
        <f>SUMIFS(Таблица!E$3:E$380,Таблица!$B$3:$B$380,$B88)</f>
        <v>66</v>
      </c>
      <c r="G88">
        <f>SUM($F$2:$F88)</f>
        <v>277911</v>
      </c>
      <c r="H88">
        <f t="shared" si="14"/>
        <v>33</v>
      </c>
      <c r="I88">
        <f>SUM($H$2:$H88)</f>
        <v>216324</v>
      </c>
      <c r="J88" s="52">
        <f t="shared" si="15"/>
        <v>0.5</v>
      </c>
      <c r="K88">
        <f>SUMIFS(Таблица!G$3:G$380,Таблица!$B$3:$B$380,$B88)</f>
        <v>66</v>
      </c>
      <c r="L88">
        <f>SUMIFS(Таблица!H$3:H$380,Таблица!$B$3:$B$380,$B88)</f>
        <v>120</v>
      </c>
      <c r="M88">
        <f>SUMIFS(Таблица!I$3:I$380,Таблица!$B$3:$B$380,$B88)</f>
        <v>0</v>
      </c>
      <c r="N88">
        <f>SUMIFS(Таблица!K$3:K$380,Таблица!$B$3:$B$380,$B88)</f>
        <v>66</v>
      </c>
      <c r="O88">
        <f>SUMIFS(Таблица!L$3:L$380,Таблица!$B$3:$B$380,$B88)</f>
        <v>0</v>
      </c>
      <c r="P88">
        <f>SUMIFS(Таблица!M$3:M$380,Таблица!$B$3:$B$380,$B88)</f>
        <v>54</v>
      </c>
      <c r="Q88">
        <f>SUMIFS(Таблица!N$3:N$380,Таблица!$B$3:$B$380,$B88)</f>
        <v>0</v>
      </c>
      <c r="R88">
        <f>SUMIFS(Таблица!O$3:O$380,Таблица!$B$3:$B$380,$B88)</f>
        <v>66</v>
      </c>
      <c r="S88">
        <f>SUMIFS(Таблица!P$3:P$380,Таблица!$B$3:$B$380,$B88)</f>
        <v>0</v>
      </c>
      <c r="T88">
        <f>SUMIFS(Таблица!Q$3:Q$380,Таблица!$B$3:$B$380,$B88)</f>
        <v>66</v>
      </c>
      <c r="U88">
        <f>SUMIFS(Таблица!R$3:R$380,Таблица!$B$3:$B$380,$B88)</f>
        <v>5</v>
      </c>
      <c r="V88">
        <f>SUMIFS(Таблица!S$3:S$380,Таблица!$B$3:$B$380,$B88)</f>
        <v>0</v>
      </c>
      <c r="W88">
        <f>SUMIFS(Таблица!T$3:T$380,Таблица!$B$3:$B$380,$B88)</f>
        <v>6</v>
      </c>
      <c r="X88">
        <f>SUMIFS(Таблица!U$3:U$380,Таблица!$B$3:$B$380,$B88)</f>
        <v>5</v>
      </c>
      <c r="Y88">
        <f>SUMIFS(Таблица!V$3:V$380,Таблица!$B$3:$B$380,$B88)</f>
        <v>0</v>
      </c>
      <c r="Z88">
        <f>SUMIFS(Таблица!W$3:W$380,Таблица!$B$3:$B$380,$B88)</f>
        <v>0</v>
      </c>
      <c r="AA88">
        <f>SUMIFS(Таблица!X$3:X$380,Таблица!$B$3:$B$380,$B88)</f>
        <v>0</v>
      </c>
      <c r="AB88">
        <f>SUMIFS(Таблица!Y$3:Y$380,Таблица!$B$3:$B$380,$B88)</f>
        <v>0</v>
      </c>
      <c r="AD88">
        <f>SUMIFS(Таблица!AA$3:AA$380,Таблица!$B$3:$B$380,$B88)</f>
        <v>2</v>
      </c>
      <c r="AE88" s="52">
        <f t="shared" si="16"/>
        <v>3.0303030303030304E-2</v>
      </c>
      <c r="AF88">
        <f>SUMIFS(Таблица!AC$3:AC$380,Таблица!$B$3:$B$380,$B88)</f>
        <v>10</v>
      </c>
      <c r="AG88" s="52">
        <f t="shared" si="17"/>
        <v>0.15151515151515152</v>
      </c>
      <c r="AH88">
        <f>SUMIFS(Таблица!AE$3:AE$380,Таблица!$B$3:$B$380,$B88)</f>
        <v>6</v>
      </c>
      <c r="AI88" s="52">
        <f t="shared" si="18"/>
        <v>9.0909090909090912E-2</v>
      </c>
      <c r="AJ88">
        <f>SUMIFS(Таблица!AG$3:AG$380,Таблица!$B$3:$B$380,$B88)</f>
        <v>15</v>
      </c>
      <c r="AK88" s="52">
        <f t="shared" si="19"/>
        <v>0.22727272727272727</v>
      </c>
      <c r="AL88">
        <f>SUMIFS(Таблица!AI$3:AI$380,Таблица!$B$3:$B$380,$B88)</f>
        <v>33</v>
      </c>
      <c r="AM88" s="52">
        <f t="shared" si="20"/>
        <v>0.5</v>
      </c>
    </row>
    <row r="89" spans="2:39">
      <c r="B89" t="s">
        <v>2069</v>
      </c>
      <c r="D89">
        <f>SUMIFS(Таблица!D$3:D$380,Таблица!$B$3:$B$380,$B89)</f>
        <v>192</v>
      </c>
      <c r="E89">
        <f>SUM($D$2:$D89)</f>
        <v>278305</v>
      </c>
      <c r="F89">
        <f>SUMIFS(Таблица!E$3:E$380,Таблица!$B$3:$B$380,$B89)</f>
        <v>192</v>
      </c>
      <c r="G89">
        <f>SUM($F$2:$F89)</f>
        <v>278103</v>
      </c>
      <c r="H89">
        <f t="shared" si="14"/>
        <v>127</v>
      </c>
      <c r="I89">
        <f>SUM($H$2:$H89)</f>
        <v>216451</v>
      </c>
      <c r="J89" s="52">
        <f t="shared" si="15"/>
        <v>0.66145833333333337</v>
      </c>
      <c r="K89">
        <f>SUMIFS(Таблица!G$3:G$380,Таблица!$B$3:$B$380,$B89)</f>
        <v>201</v>
      </c>
      <c r="L89">
        <f>SUMIFS(Таблица!H$3:H$380,Таблица!$B$3:$B$380,$B89)</f>
        <v>501</v>
      </c>
      <c r="M89">
        <f>SUMIFS(Таблица!I$3:I$380,Таблица!$B$3:$B$380,$B89)</f>
        <v>28</v>
      </c>
      <c r="N89">
        <f>SUMIFS(Таблица!K$3:K$380,Таблица!$B$3:$B$380,$B89)</f>
        <v>164</v>
      </c>
      <c r="O89">
        <f>SUMIFS(Таблица!L$3:L$380,Таблица!$B$3:$B$380,$B89)</f>
        <v>0</v>
      </c>
      <c r="P89">
        <f>SUMIFS(Таблица!M$3:M$380,Таблица!$B$3:$B$380,$B89)</f>
        <v>309</v>
      </c>
      <c r="Q89">
        <f>SUMIFS(Таблица!N$3:N$380,Таблица!$B$3:$B$380,$B89)</f>
        <v>28</v>
      </c>
      <c r="R89">
        <f>SUMIFS(Таблица!O$3:O$380,Таблица!$B$3:$B$380,$B89)</f>
        <v>164</v>
      </c>
      <c r="S89">
        <f>SUMIFS(Таблица!P$3:P$380,Таблица!$B$3:$B$380,$B89)</f>
        <v>4</v>
      </c>
      <c r="T89">
        <f>SUMIFS(Таблица!Q$3:Q$380,Таблица!$B$3:$B$380,$B89)</f>
        <v>188</v>
      </c>
      <c r="U89">
        <f>SUMIFS(Таблица!R$3:R$380,Таблица!$B$3:$B$380,$B89)</f>
        <v>10</v>
      </c>
      <c r="V89">
        <f>SUMIFS(Таблица!S$3:S$380,Таблица!$B$3:$B$380,$B89)</f>
        <v>0</v>
      </c>
      <c r="W89">
        <f>SUMIFS(Таблица!T$3:T$380,Таблица!$B$3:$B$380,$B89)</f>
        <v>1</v>
      </c>
      <c r="X89">
        <f>SUMIFS(Таблица!U$3:U$380,Таблица!$B$3:$B$380,$B89)</f>
        <v>10</v>
      </c>
      <c r="Y89">
        <f>SUMIFS(Таблица!V$3:V$380,Таблица!$B$3:$B$380,$B89)</f>
        <v>0</v>
      </c>
      <c r="Z89">
        <f>SUMIFS(Таблица!W$3:W$380,Таблица!$B$3:$B$380,$B89)</f>
        <v>0</v>
      </c>
      <c r="AA89">
        <f>SUMIFS(Таблица!X$3:X$380,Таблица!$B$3:$B$380,$B89)</f>
        <v>0</v>
      </c>
      <c r="AB89">
        <f>SUMIFS(Таблица!Y$3:Y$380,Таблица!$B$3:$B$380,$B89)</f>
        <v>0</v>
      </c>
      <c r="AD89">
        <f>SUMIFS(Таблица!AA$3:AA$380,Таблица!$B$3:$B$380,$B89)</f>
        <v>7</v>
      </c>
      <c r="AE89" s="52">
        <f t="shared" si="16"/>
        <v>3.6458333333333336E-2</v>
      </c>
      <c r="AF89">
        <f>SUMIFS(Таблица!AC$3:AC$380,Таблица!$B$3:$B$380,$B89)</f>
        <v>14</v>
      </c>
      <c r="AG89" s="52">
        <f t="shared" si="17"/>
        <v>7.2916666666666671E-2</v>
      </c>
      <c r="AH89">
        <f>SUMIFS(Таблица!AE$3:AE$380,Таблица!$B$3:$B$380,$B89)</f>
        <v>7</v>
      </c>
      <c r="AI89" s="52">
        <f t="shared" si="18"/>
        <v>3.6458333333333336E-2</v>
      </c>
      <c r="AJ89">
        <f>SUMIFS(Таблица!AG$3:AG$380,Таблица!$B$3:$B$380,$B89)</f>
        <v>33</v>
      </c>
      <c r="AK89" s="52">
        <f t="shared" si="19"/>
        <v>0.171875</v>
      </c>
      <c r="AL89">
        <f>SUMIFS(Таблица!AI$3:AI$380,Таблица!$B$3:$B$380,$B89)</f>
        <v>127</v>
      </c>
      <c r="AM89" s="52">
        <f t="shared" si="20"/>
        <v>0.66145833333333337</v>
      </c>
    </row>
    <row r="90" spans="2:39">
      <c r="B90" t="s">
        <v>2072</v>
      </c>
      <c r="D90">
        <f>SUMIFS(Таблица!D$3:D$380,Таблица!$B$3:$B$380,$B90)</f>
        <v>1591</v>
      </c>
      <c r="E90">
        <f>SUM($D$2:$D90)</f>
        <v>279896</v>
      </c>
      <c r="F90">
        <f>SUMIFS(Таблица!E$3:E$380,Таблица!$B$3:$B$380,$B90)</f>
        <v>1590</v>
      </c>
      <c r="G90">
        <f>SUM($F$2:$F90)</f>
        <v>279693</v>
      </c>
      <c r="H90">
        <f t="shared" si="14"/>
        <v>442</v>
      </c>
      <c r="I90">
        <f>SUM($H$2:$H90)</f>
        <v>216893</v>
      </c>
      <c r="J90" s="52">
        <f t="shared" si="15"/>
        <v>0.27798742138364779</v>
      </c>
      <c r="K90">
        <f>SUMIFS(Таблица!G$3:G$380,Таблица!$B$3:$B$380,$B90)</f>
        <v>1592</v>
      </c>
      <c r="L90">
        <f>SUMIFS(Таблица!H$3:H$380,Таблица!$B$3:$B$380,$B90)</f>
        <v>1900</v>
      </c>
      <c r="M90">
        <f>SUMIFS(Таблица!I$3:I$380,Таблица!$B$3:$B$380,$B90)</f>
        <v>0</v>
      </c>
      <c r="N90">
        <f>SUMIFS(Таблица!K$3:K$380,Таблица!$B$3:$B$380,$B90)</f>
        <v>1416</v>
      </c>
      <c r="O90">
        <f>SUMIFS(Таблица!L$3:L$380,Таблица!$B$3:$B$380,$B90)</f>
        <v>175</v>
      </c>
      <c r="P90">
        <f>SUMIFS(Таблица!M$3:M$380,Таблица!$B$3:$B$380,$B90)</f>
        <v>309</v>
      </c>
      <c r="Q90">
        <f>SUMIFS(Таблица!N$3:N$380,Таблица!$B$3:$B$380,$B90)</f>
        <v>175</v>
      </c>
      <c r="R90">
        <f>SUMIFS(Таблица!O$3:O$380,Таблица!$B$3:$B$380,$B90)</f>
        <v>1415</v>
      </c>
      <c r="S90">
        <f>SUMIFS(Таблица!P$3:P$380,Таблица!$B$3:$B$380,$B90)</f>
        <v>51</v>
      </c>
      <c r="T90">
        <f>SUMIFS(Таблица!Q$3:Q$380,Таблица!$B$3:$B$380,$B90)</f>
        <v>1539</v>
      </c>
      <c r="U90">
        <f>SUMIFS(Таблица!R$3:R$380,Таблица!$B$3:$B$380,$B90)</f>
        <v>10</v>
      </c>
      <c r="V90">
        <f>SUMIFS(Таблица!S$3:S$380,Таблица!$B$3:$B$380,$B90)</f>
        <v>0</v>
      </c>
      <c r="W90">
        <f>SUMIFS(Таблица!T$3:T$380,Таблица!$B$3:$B$380,$B90)</f>
        <v>98</v>
      </c>
      <c r="X90">
        <f>SUMIFS(Таблица!U$3:U$380,Таблица!$B$3:$B$380,$B90)</f>
        <v>10</v>
      </c>
      <c r="Y90">
        <f>SUMIFS(Таблица!V$3:V$380,Таблица!$B$3:$B$380,$B90)</f>
        <v>0</v>
      </c>
      <c r="Z90">
        <f>SUMIFS(Таблица!W$3:W$380,Таблица!$B$3:$B$380,$B90)</f>
        <v>0</v>
      </c>
      <c r="AA90">
        <f>SUMIFS(Таблица!X$3:X$380,Таблица!$B$3:$B$380,$B90)</f>
        <v>0</v>
      </c>
      <c r="AB90">
        <f>SUMIFS(Таблица!Y$3:Y$380,Таблица!$B$3:$B$380,$B90)</f>
        <v>0</v>
      </c>
      <c r="AD90">
        <f>SUMIFS(Таблица!AA$3:AA$380,Таблица!$B$3:$B$380,$B90)</f>
        <v>54</v>
      </c>
      <c r="AE90" s="52">
        <f t="shared" si="16"/>
        <v>3.3962264150943396E-2</v>
      </c>
      <c r="AF90">
        <f>SUMIFS(Таблица!AC$3:AC$380,Таблица!$B$3:$B$380,$B90)</f>
        <v>201</v>
      </c>
      <c r="AG90" s="52">
        <f t="shared" si="17"/>
        <v>0.12641509433962264</v>
      </c>
      <c r="AH90">
        <f>SUMIFS(Таблица!AE$3:AE$380,Таблица!$B$3:$B$380,$B90)</f>
        <v>105</v>
      </c>
      <c r="AI90" s="52">
        <f t="shared" si="18"/>
        <v>6.6037735849056603E-2</v>
      </c>
      <c r="AJ90">
        <f>SUMIFS(Таблица!AG$3:AG$380,Таблица!$B$3:$B$380,$B90)</f>
        <v>737</v>
      </c>
      <c r="AK90" s="52">
        <f t="shared" si="19"/>
        <v>0.46352201257861636</v>
      </c>
      <c r="AL90">
        <f>SUMIFS(Таблица!AI$3:AI$380,Таблица!$B$3:$B$380,$B90)</f>
        <v>442</v>
      </c>
      <c r="AM90" s="52">
        <f t="shared" si="20"/>
        <v>0.27798742138364779</v>
      </c>
    </row>
    <row r="91" spans="2:39">
      <c r="B91" t="s">
        <v>2075</v>
      </c>
      <c r="D91">
        <f>SUMIFS(Таблица!D$3:D$380,Таблица!$B$3:$B$380,$B91)</f>
        <v>88</v>
      </c>
      <c r="E91">
        <f>SUM($D$2:$D91)</f>
        <v>279984</v>
      </c>
      <c r="F91">
        <f>SUMIFS(Таблица!E$3:E$380,Таблица!$B$3:$B$380,$B91)</f>
        <v>88</v>
      </c>
      <c r="G91">
        <f>SUM($F$2:$F91)</f>
        <v>279781</v>
      </c>
      <c r="H91">
        <f t="shared" si="14"/>
        <v>52</v>
      </c>
      <c r="I91">
        <f>SUM($H$2:$H91)</f>
        <v>216945</v>
      </c>
      <c r="J91" s="52">
        <f t="shared" si="15"/>
        <v>0.59090909090909094</v>
      </c>
      <c r="K91">
        <f>SUMIFS(Таблица!G$3:G$380,Таблица!$B$3:$B$380,$B91)</f>
        <v>116</v>
      </c>
      <c r="L91">
        <f>SUMIFS(Таблица!H$3:H$380,Таблица!$B$3:$B$380,$B91)</f>
        <v>200</v>
      </c>
      <c r="M91">
        <f>SUMIFS(Таблица!I$3:I$380,Таблица!$B$3:$B$380,$B91)</f>
        <v>0</v>
      </c>
      <c r="N91">
        <f>SUMIFS(Таблица!K$3:K$380,Таблица!$B$3:$B$380,$B91)</f>
        <v>88</v>
      </c>
      <c r="O91">
        <f>SUMIFS(Таблица!L$3:L$380,Таблица!$B$3:$B$380,$B91)</f>
        <v>0</v>
      </c>
      <c r="P91">
        <f>SUMIFS(Таблица!M$3:M$380,Таблица!$B$3:$B$380,$B91)</f>
        <v>112</v>
      </c>
      <c r="Q91">
        <f>SUMIFS(Таблица!N$3:N$380,Таблица!$B$3:$B$380,$B91)</f>
        <v>0</v>
      </c>
      <c r="R91">
        <f>SUMIFS(Таблица!O$3:O$380,Таблица!$B$3:$B$380,$B91)</f>
        <v>88</v>
      </c>
      <c r="S91">
        <f>SUMIFS(Таблица!P$3:P$380,Таблица!$B$3:$B$380,$B91)</f>
        <v>0</v>
      </c>
      <c r="T91">
        <f>SUMIFS(Таблица!Q$3:Q$380,Таблица!$B$3:$B$380,$B91)</f>
        <v>88</v>
      </c>
      <c r="U91">
        <f>SUMIFS(Таблица!R$3:R$380,Таблица!$B$3:$B$380,$B91)</f>
        <v>5</v>
      </c>
      <c r="V91">
        <f>SUMIFS(Таблица!S$3:S$380,Таблица!$B$3:$B$380,$B91)</f>
        <v>0</v>
      </c>
      <c r="W91">
        <f>SUMIFS(Таблица!T$3:T$380,Таблица!$B$3:$B$380,$B91)</f>
        <v>0</v>
      </c>
      <c r="X91">
        <f>SUMIFS(Таблица!U$3:U$380,Таблица!$B$3:$B$380,$B91)</f>
        <v>5</v>
      </c>
      <c r="Y91">
        <f>SUMIFS(Таблица!V$3:V$380,Таблица!$B$3:$B$380,$B91)</f>
        <v>0</v>
      </c>
      <c r="Z91">
        <f>SUMIFS(Таблица!W$3:W$380,Таблица!$B$3:$B$380,$B91)</f>
        <v>0</v>
      </c>
      <c r="AA91">
        <f>SUMIFS(Таблица!X$3:X$380,Таблица!$B$3:$B$380,$B91)</f>
        <v>0</v>
      </c>
      <c r="AB91">
        <f>SUMIFS(Таблица!Y$3:Y$380,Таблица!$B$3:$B$380,$B91)</f>
        <v>0</v>
      </c>
      <c r="AD91">
        <f>SUMIFS(Таблица!AA$3:AA$380,Таблица!$B$3:$B$380,$B91)</f>
        <v>3</v>
      </c>
      <c r="AE91" s="52">
        <f t="shared" si="16"/>
        <v>3.4090909090909088E-2</v>
      </c>
      <c r="AF91">
        <f>SUMIFS(Таблица!AC$3:AC$380,Таблица!$B$3:$B$380,$B91)</f>
        <v>17</v>
      </c>
      <c r="AG91" s="52">
        <f t="shared" si="17"/>
        <v>0.19318181818181818</v>
      </c>
      <c r="AH91">
        <f>SUMIFS(Таблица!AE$3:AE$380,Таблица!$B$3:$B$380,$B91)</f>
        <v>0</v>
      </c>
      <c r="AI91" s="52">
        <f t="shared" si="18"/>
        <v>0</v>
      </c>
      <c r="AJ91">
        <f>SUMIFS(Таблица!AG$3:AG$380,Таблица!$B$3:$B$380,$B91)</f>
        <v>16</v>
      </c>
      <c r="AK91" s="52">
        <f t="shared" si="19"/>
        <v>0.18181818181818182</v>
      </c>
      <c r="AL91">
        <f>SUMIFS(Таблица!AI$3:AI$380,Таблица!$B$3:$B$380,$B91)</f>
        <v>52</v>
      </c>
      <c r="AM91" s="52">
        <f t="shared" si="20"/>
        <v>0.59090909090909094</v>
      </c>
    </row>
    <row r="92" spans="2:39">
      <c r="B92" t="s">
        <v>2077</v>
      </c>
      <c r="D92">
        <f>SUMIFS(Таблица!D$3:D$380,Таблица!$B$3:$B$380,$B92)</f>
        <v>814</v>
      </c>
      <c r="E92">
        <f>SUM($D$2:$D92)</f>
        <v>280798</v>
      </c>
      <c r="F92">
        <f>SUMIFS(Таблица!E$3:E$380,Таблица!$B$3:$B$380,$B92)</f>
        <v>814</v>
      </c>
      <c r="G92">
        <f>SUM($F$2:$F92)</f>
        <v>280595</v>
      </c>
      <c r="H92">
        <f t="shared" si="14"/>
        <v>261</v>
      </c>
      <c r="I92">
        <f>SUM($H$2:$H92)</f>
        <v>217206</v>
      </c>
      <c r="J92" s="52">
        <f t="shared" si="15"/>
        <v>0.32063882063882065</v>
      </c>
      <c r="K92">
        <f>SUMIFS(Таблица!G$3:G$380,Таблица!$B$3:$B$380,$B92)</f>
        <v>814</v>
      </c>
      <c r="L92">
        <f>SUMIFS(Таблица!H$3:H$380,Таблица!$B$3:$B$380,$B92)</f>
        <v>2600</v>
      </c>
      <c r="M92">
        <f>SUMIFS(Таблица!I$3:I$380,Таблица!$B$3:$B$380,$B92)</f>
        <v>0</v>
      </c>
      <c r="N92">
        <f>SUMIFS(Таблица!K$3:K$380,Таблица!$B$3:$B$380,$B92)</f>
        <v>813</v>
      </c>
      <c r="O92">
        <f>SUMIFS(Таблица!L$3:L$380,Таблица!$B$3:$B$380,$B92)</f>
        <v>1</v>
      </c>
      <c r="P92">
        <f>SUMIFS(Таблица!M$3:M$380,Таблица!$B$3:$B$380,$B92)</f>
        <v>1786</v>
      </c>
      <c r="Q92">
        <f>SUMIFS(Таблица!N$3:N$380,Таблица!$B$3:$B$380,$B92)</f>
        <v>1</v>
      </c>
      <c r="R92">
        <f>SUMIFS(Таблица!O$3:O$380,Таблица!$B$3:$B$380,$B92)</f>
        <v>813</v>
      </c>
      <c r="S92">
        <f>SUMIFS(Таблица!P$3:P$380,Таблица!$B$3:$B$380,$B92)</f>
        <v>12</v>
      </c>
      <c r="T92">
        <f>SUMIFS(Таблица!Q$3:Q$380,Таблица!$B$3:$B$380,$B92)</f>
        <v>802</v>
      </c>
      <c r="U92">
        <f>SUMIFS(Таблица!R$3:R$380,Таблица!$B$3:$B$380,$B92)</f>
        <v>15</v>
      </c>
      <c r="V92">
        <f>SUMIFS(Таблица!S$3:S$380,Таблица!$B$3:$B$380,$B92)</f>
        <v>0</v>
      </c>
      <c r="W92">
        <f>SUMIFS(Таблица!T$3:T$380,Таблица!$B$3:$B$380,$B92)</f>
        <v>7</v>
      </c>
      <c r="X92">
        <f>SUMIFS(Таблица!U$3:U$380,Таблица!$B$3:$B$380,$B92)</f>
        <v>15</v>
      </c>
      <c r="Y92">
        <f>SUMIFS(Таблица!V$3:V$380,Таблица!$B$3:$B$380,$B92)</f>
        <v>0</v>
      </c>
      <c r="Z92">
        <f>SUMIFS(Таблица!W$3:W$380,Таблица!$B$3:$B$380,$B92)</f>
        <v>0</v>
      </c>
      <c r="AA92">
        <f>SUMIFS(Таблица!X$3:X$380,Таблица!$B$3:$B$380,$B92)</f>
        <v>0</v>
      </c>
      <c r="AB92">
        <f>SUMIFS(Таблица!Y$3:Y$380,Таблица!$B$3:$B$380,$B92)</f>
        <v>0</v>
      </c>
      <c r="AD92">
        <f>SUMIFS(Таблица!AA$3:AA$380,Таблица!$B$3:$B$380,$B92)</f>
        <v>54</v>
      </c>
      <c r="AE92" s="52">
        <f t="shared" si="16"/>
        <v>6.6339066339066333E-2</v>
      </c>
      <c r="AF92">
        <f>SUMIFS(Таблица!AC$3:AC$380,Таблица!$B$3:$B$380,$B92)</f>
        <v>109</v>
      </c>
      <c r="AG92" s="52">
        <f t="shared" si="17"/>
        <v>0.1339066339066339</v>
      </c>
      <c r="AH92">
        <f>SUMIFS(Таблица!AE$3:AE$380,Таблица!$B$3:$B$380,$B92)</f>
        <v>61</v>
      </c>
      <c r="AI92" s="52">
        <f t="shared" si="18"/>
        <v>7.4938574938574934E-2</v>
      </c>
      <c r="AJ92">
        <f>SUMIFS(Таблица!AG$3:AG$380,Таблица!$B$3:$B$380,$B92)</f>
        <v>317</v>
      </c>
      <c r="AK92" s="52">
        <f t="shared" si="19"/>
        <v>0.38943488943488941</v>
      </c>
      <c r="AL92">
        <f>SUMIFS(Таблица!AI$3:AI$380,Таблица!$B$3:$B$380,$B92)</f>
        <v>261</v>
      </c>
      <c r="AM92" s="52">
        <f t="shared" si="20"/>
        <v>0.32063882063882065</v>
      </c>
    </row>
    <row r="93" spans="2:39">
      <c r="B93" t="s">
        <v>2081</v>
      </c>
      <c r="D93">
        <f>SUMIFS(Таблица!D$3:D$380,Таблица!$B$3:$B$380,$B93)</f>
        <v>1307</v>
      </c>
      <c r="E93">
        <f>SUM($D$2:$D93)</f>
        <v>282105</v>
      </c>
      <c r="F93">
        <f>SUMIFS(Таблица!E$3:E$380,Таблица!$B$3:$B$380,$B93)</f>
        <v>1305</v>
      </c>
      <c r="G93">
        <f>SUM($F$2:$F93)</f>
        <v>281900</v>
      </c>
      <c r="H93">
        <f t="shared" si="14"/>
        <v>509</v>
      </c>
      <c r="I93">
        <f>SUM($H$2:$H93)</f>
        <v>217715</v>
      </c>
      <c r="J93" s="52">
        <f t="shared" si="15"/>
        <v>0.39003831417624524</v>
      </c>
      <c r="K93">
        <f>SUMIFS(Таблица!G$3:G$380,Таблица!$B$3:$B$380,$B93)</f>
        <v>1307</v>
      </c>
      <c r="L93">
        <f>SUMIFS(Таблица!H$3:H$380,Таблица!$B$3:$B$380,$B93)</f>
        <v>2250</v>
      </c>
      <c r="M93">
        <f>SUMIFS(Таблица!I$3:I$380,Таблица!$B$3:$B$380,$B93)</f>
        <v>293</v>
      </c>
      <c r="N93">
        <f>SUMIFS(Таблица!K$3:K$380,Таблица!$B$3:$B$380,$B93)</f>
        <v>1011</v>
      </c>
      <c r="O93">
        <f>SUMIFS(Таблица!L$3:L$380,Таблица!$B$3:$B$380,$B93)</f>
        <v>3</v>
      </c>
      <c r="P93">
        <f>SUMIFS(Таблица!M$3:M$380,Таблица!$B$3:$B$380,$B93)</f>
        <v>943</v>
      </c>
      <c r="Q93">
        <f>SUMIFS(Таблица!N$3:N$380,Таблица!$B$3:$B$380,$B93)</f>
        <v>296</v>
      </c>
      <c r="R93">
        <f>SUMIFS(Таблица!O$3:O$380,Таблица!$B$3:$B$380,$B93)</f>
        <v>1009</v>
      </c>
      <c r="S93">
        <f>SUMIFS(Таблица!P$3:P$380,Таблица!$B$3:$B$380,$B93)</f>
        <v>15</v>
      </c>
      <c r="T93">
        <f>SUMIFS(Таблица!Q$3:Q$380,Таблица!$B$3:$B$380,$B93)</f>
        <v>1290</v>
      </c>
      <c r="U93">
        <f>SUMIFS(Таблица!R$3:R$380,Таблица!$B$3:$B$380,$B93)</f>
        <v>25</v>
      </c>
      <c r="V93">
        <f>SUMIFS(Таблица!S$3:S$380,Таблица!$B$3:$B$380,$B93)</f>
        <v>0</v>
      </c>
      <c r="W93">
        <f>SUMIFS(Таблица!T$3:T$380,Таблица!$B$3:$B$380,$B93)</f>
        <v>25</v>
      </c>
      <c r="X93">
        <f>SUMIFS(Таблица!U$3:U$380,Таблица!$B$3:$B$380,$B93)</f>
        <v>25</v>
      </c>
      <c r="Y93">
        <f>SUMIFS(Таблица!V$3:V$380,Таблица!$B$3:$B$380,$B93)</f>
        <v>0</v>
      </c>
      <c r="Z93">
        <f>SUMIFS(Таблица!W$3:W$380,Таблица!$B$3:$B$380,$B93)</f>
        <v>0</v>
      </c>
      <c r="AA93">
        <f>SUMIFS(Таблица!X$3:X$380,Таблица!$B$3:$B$380,$B93)</f>
        <v>0</v>
      </c>
      <c r="AB93">
        <f>SUMIFS(Таблица!Y$3:Y$380,Таблица!$B$3:$B$380,$B93)</f>
        <v>0</v>
      </c>
      <c r="AD93">
        <f>SUMIFS(Таблица!AA$3:AA$380,Таблица!$B$3:$B$380,$B93)</f>
        <v>54</v>
      </c>
      <c r="AE93" s="52">
        <f t="shared" si="16"/>
        <v>4.1379310344827586E-2</v>
      </c>
      <c r="AF93">
        <f>SUMIFS(Таблица!AC$3:AC$380,Таблица!$B$3:$B$380,$B93)</f>
        <v>182</v>
      </c>
      <c r="AG93" s="52">
        <f t="shared" si="17"/>
        <v>0.13946360153256704</v>
      </c>
      <c r="AH93">
        <f>SUMIFS(Таблица!AE$3:AE$380,Таблица!$B$3:$B$380,$B93)</f>
        <v>109</v>
      </c>
      <c r="AI93" s="52">
        <f t="shared" si="18"/>
        <v>8.3524904214559381E-2</v>
      </c>
      <c r="AJ93">
        <f>SUMIFS(Таблица!AG$3:AG$380,Таблица!$B$3:$B$380,$B93)</f>
        <v>436</v>
      </c>
      <c r="AK93" s="52">
        <f t="shared" si="19"/>
        <v>0.33409961685823752</v>
      </c>
      <c r="AL93">
        <f>SUMIFS(Таблица!AI$3:AI$380,Таблица!$B$3:$B$380,$B93)</f>
        <v>509</v>
      </c>
      <c r="AM93" s="52">
        <f t="shared" si="20"/>
        <v>0.39003831417624524</v>
      </c>
    </row>
    <row r="94" spans="2:39">
      <c r="B94" t="s">
        <v>2085</v>
      </c>
      <c r="D94">
        <f>SUMIFS(Таблица!D$3:D$380,Таблица!$B$3:$B$380,$B94)</f>
        <v>2295</v>
      </c>
      <c r="E94">
        <f>SUM($D$2:$D94)</f>
        <v>284400</v>
      </c>
      <c r="F94">
        <f>SUMIFS(Таблица!E$3:E$380,Таблица!$B$3:$B$380,$B94)</f>
        <v>2295</v>
      </c>
      <c r="G94">
        <f>SUM($F$2:$F94)</f>
        <v>284195</v>
      </c>
      <c r="H94">
        <f t="shared" si="14"/>
        <v>1094</v>
      </c>
      <c r="I94">
        <f>SUM($H$2:$H94)</f>
        <v>218809</v>
      </c>
      <c r="J94" s="52">
        <f t="shared" si="15"/>
        <v>0.4766884531590414</v>
      </c>
      <c r="K94">
        <f>SUMIFS(Таблица!G$3:G$380,Таблица!$B$3:$B$380,$B94)</f>
        <v>2295</v>
      </c>
      <c r="L94">
        <f>SUMIFS(Таблица!H$3:H$380,Таблица!$B$3:$B$380,$B94)</f>
        <v>2650</v>
      </c>
      <c r="M94">
        <f>SUMIFS(Таблица!I$3:I$380,Таблица!$B$3:$B$380,$B94)</f>
        <v>0</v>
      </c>
      <c r="N94">
        <f>SUMIFS(Таблица!K$3:K$380,Таблица!$B$3:$B$380,$B94)</f>
        <v>2047</v>
      </c>
      <c r="O94">
        <f>SUMIFS(Таблица!L$3:L$380,Таблица!$B$3:$B$380,$B94)</f>
        <v>248</v>
      </c>
      <c r="P94">
        <f>SUMIFS(Таблица!M$3:M$380,Таблица!$B$3:$B$380,$B94)</f>
        <v>355</v>
      </c>
      <c r="Q94">
        <f>SUMIFS(Таблица!N$3:N$380,Таблица!$B$3:$B$380,$B94)</f>
        <v>248</v>
      </c>
      <c r="R94">
        <f>SUMIFS(Таблица!O$3:O$380,Таблица!$B$3:$B$380,$B94)</f>
        <v>2047</v>
      </c>
      <c r="S94">
        <f>SUMIFS(Таблица!P$3:P$380,Таблица!$B$3:$B$380,$B94)</f>
        <v>25</v>
      </c>
      <c r="T94">
        <f>SUMIFS(Таблица!Q$3:Q$380,Таблица!$B$3:$B$380,$B94)</f>
        <v>2270</v>
      </c>
      <c r="U94">
        <f>SUMIFS(Таблица!R$3:R$380,Таблица!$B$3:$B$380,$B94)</f>
        <v>10</v>
      </c>
      <c r="V94">
        <f>SUMIFS(Таблица!S$3:S$380,Таблица!$B$3:$B$380,$B94)</f>
        <v>0</v>
      </c>
      <c r="W94">
        <f>SUMIFS(Таблица!T$3:T$380,Таблица!$B$3:$B$380,$B94)</f>
        <v>356</v>
      </c>
      <c r="X94">
        <f>SUMIFS(Таблица!U$3:U$380,Таблица!$B$3:$B$380,$B94)</f>
        <v>10</v>
      </c>
      <c r="Y94">
        <f>SUMIFS(Таблица!V$3:V$380,Таблица!$B$3:$B$380,$B94)</f>
        <v>0</v>
      </c>
      <c r="Z94">
        <f>SUMIFS(Таблица!W$3:W$380,Таблица!$B$3:$B$380,$B94)</f>
        <v>0</v>
      </c>
      <c r="AA94">
        <f>SUMIFS(Таблица!X$3:X$380,Таблица!$B$3:$B$380,$B94)</f>
        <v>0</v>
      </c>
      <c r="AB94">
        <f>SUMIFS(Таблица!Y$3:Y$380,Таблица!$B$3:$B$380,$B94)</f>
        <v>0</v>
      </c>
      <c r="AD94">
        <f>SUMIFS(Таблица!AA$3:AA$380,Таблица!$B$3:$B$380,$B94)</f>
        <v>70</v>
      </c>
      <c r="AE94" s="52">
        <f t="shared" si="16"/>
        <v>3.0501089324618737E-2</v>
      </c>
      <c r="AF94">
        <f>SUMIFS(Таблица!AC$3:AC$380,Таблица!$B$3:$B$380,$B94)</f>
        <v>241</v>
      </c>
      <c r="AG94" s="52">
        <f t="shared" si="17"/>
        <v>0.10501089324618737</v>
      </c>
      <c r="AH94">
        <f>SUMIFS(Таблица!AE$3:AE$380,Таблица!$B$3:$B$380,$B94)</f>
        <v>58</v>
      </c>
      <c r="AI94" s="52">
        <f t="shared" si="18"/>
        <v>2.5272331154684097E-2</v>
      </c>
      <c r="AJ94">
        <f>SUMIFS(Таблица!AG$3:AG$380,Таблица!$B$3:$B$380,$B94)</f>
        <v>807</v>
      </c>
      <c r="AK94" s="52">
        <f t="shared" si="19"/>
        <v>0.3516339869281046</v>
      </c>
      <c r="AL94">
        <f>SUMIFS(Таблица!AI$3:AI$380,Таблица!$B$3:$B$380,$B94)</f>
        <v>1094</v>
      </c>
      <c r="AM94" s="52">
        <f t="shared" si="20"/>
        <v>0.4766884531590414</v>
      </c>
    </row>
    <row r="95" spans="2:39">
      <c r="B95" t="s">
        <v>2088</v>
      </c>
      <c r="D95">
        <f>SUMIFS(Таблица!D$3:D$380,Таблица!$B$3:$B$380,$B95)</f>
        <v>75</v>
      </c>
      <c r="E95">
        <f>SUM($D$2:$D95)</f>
        <v>284475</v>
      </c>
      <c r="F95">
        <f>SUMIFS(Таблица!E$3:E$380,Таблица!$B$3:$B$380,$B95)</f>
        <v>75</v>
      </c>
      <c r="G95">
        <f>SUM($F$2:$F95)</f>
        <v>284270</v>
      </c>
      <c r="H95">
        <f t="shared" si="14"/>
        <v>46</v>
      </c>
      <c r="I95">
        <f>SUM($H$2:$H95)</f>
        <v>218855</v>
      </c>
      <c r="J95" s="52">
        <f t="shared" si="15"/>
        <v>0.61333333333333329</v>
      </c>
      <c r="K95">
        <f>SUMIFS(Таблица!G$3:G$380,Таблица!$B$3:$B$380,$B95)</f>
        <v>75</v>
      </c>
      <c r="L95">
        <f>SUMIFS(Таблица!H$3:H$380,Таблица!$B$3:$B$380,$B95)</f>
        <v>1000</v>
      </c>
      <c r="M95">
        <f>SUMIFS(Таблица!I$3:I$380,Таблица!$B$3:$B$380,$B95)</f>
        <v>0</v>
      </c>
      <c r="N95">
        <f>SUMIFS(Таблица!K$3:K$380,Таблица!$B$3:$B$380,$B95)</f>
        <v>75</v>
      </c>
      <c r="O95">
        <f>SUMIFS(Таблица!L$3:L$380,Таблица!$B$3:$B$380,$B95)</f>
        <v>0</v>
      </c>
      <c r="P95">
        <f>SUMIFS(Таблица!M$3:M$380,Таблица!$B$3:$B$380,$B95)</f>
        <v>925</v>
      </c>
      <c r="Q95">
        <f>SUMIFS(Таблица!N$3:N$380,Таблица!$B$3:$B$380,$B95)</f>
        <v>0</v>
      </c>
      <c r="R95">
        <f>SUMIFS(Таблица!O$3:O$380,Таблица!$B$3:$B$380,$B95)</f>
        <v>75</v>
      </c>
      <c r="S95">
        <f>SUMIFS(Таблица!P$3:P$380,Таблица!$B$3:$B$380,$B95)</f>
        <v>1</v>
      </c>
      <c r="T95">
        <f>SUMIFS(Таблица!Q$3:Q$380,Таблица!$B$3:$B$380,$B95)</f>
        <v>74</v>
      </c>
      <c r="U95">
        <f>SUMIFS(Таблица!R$3:R$380,Таблица!$B$3:$B$380,$B95)</f>
        <v>3</v>
      </c>
      <c r="V95">
        <f>SUMIFS(Таблица!S$3:S$380,Таблица!$B$3:$B$380,$B95)</f>
        <v>0</v>
      </c>
      <c r="W95">
        <f>SUMIFS(Таблица!T$3:T$380,Таблица!$B$3:$B$380,$B95)</f>
        <v>6</v>
      </c>
      <c r="X95">
        <f>SUMIFS(Таблица!U$3:U$380,Таблица!$B$3:$B$380,$B95)</f>
        <v>3</v>
      </c>
      <c r="Y95">
        <f>SUMIFS(Таблица!V$3:V$380,Таблица!$B$3:$B$380,$B95)</f>
        <v>0</v>
      </c>
      <c r="Z95">
        <f>SUMIFS(Таблица!W$3:W$380,Таблица!$B$3:$B$380,$B95)</f>
        <v>0</v>
      </c>
      <c r="AA95">
        <f>SUMIFS(Таблица!X$3:X$380,Таблица!$B$3:$B$380,$B95)</f>
        <v>0</v>
      </c>
      <c r="AB95">
        <f>SUMIFS(Таблица!Y$3:Y$380,Таблица!$B$3:$B$380,$B95)</f>
        <v>0</v>
      </c>
      <c r="AD95">
        <f>SUMIFS(Таблица!AA$3:AA$380,Таблица!$B$3:$B$380,$B95)</f>
        <v>0</v>
      </c>
      <c r="AE95" s="52">
        <f t="shared" si="16"/>
        <v>0</v>
      </c>
      <c r="AF95">
        <f>SUMIFS(Таблица!AC$3:AC$380,Таблица!$B$3:$B$380,$B95)</f>
        <v>3</v>
      </c>
      <c r="AG95" s="52">
        <f t="shared" si="17"/>
        <v>0.04</v>
      </c>
      <c r="AH95">
        <f>SUMIFS(Таблица!AE$3:AE$380,Таблица!$B$3:$B$380,$B95)</f>
        <v>6</v>
      </c>
      <c r="AI95" s="52">
        <f t="shared" si="18"/>
        <v>0.08</v>
      </c>
      <c r="AJ95">
        <f>SUMIFS(Таблица!AG$3:AG$380,Таблица!$B$3:$B$380,$B95)</f>
        <v>19</v>
      </c>
      <c r="AK95" s="52">
        <f t="shared" si="19"/>
        <v>0.25333333333333335</v>
      </c>
      <c r="AL95">
        <f>SUMIFS(Таблица!AI$3:AI$380,Таблица!$B$3:$B$380,$B95)</f>
        <v>46</v>
      </c>
      <c r="AM95" s="52">
        <f t="shared" si="20"/>
        <v>0.61333333333333329</v>
      </c>
    </row>
    <row r="96" spans="2:39">
      <c r="B96" t="s">
        <v>2090</v>
      </c>
      <c r="D96">
        <f>SUMIFS(Таблица!D$3:D$380,Таблица!$B$3:$B$380,$B96)</f>
        <v>221</v>
      </c>
      <c r="E96">
        <f>SUM($D$2:$D96)</f>
        <v>284696</v>
      </c>
      <c r="F96">
        <f>SUMIFS(Таблица!E$3:E$380,Таблица!$B$3:$B$380,$B96)</f>
        <v>221</v>
      </c>
      <c r="G96">
        <f>SUM($F$2:$F96)</f>
        <v>284491</v>
      </c>
      <c r="H96">
        <f t="shared" si="14"/>
        <v>141</v>
      </c>
      <c r="I96">
        <f>SUM($H$2:$H96)</f>
        <v>218996</v>
      </c>
      <c r="J96" s="52">
        <f t="shared" si="15"/>
        <v>0.63800904977375561</v>
      </c>
      <c r="K96">
        <f>SUMIFS(Таблица!G$3:G$380,Таблица!$B$3:$B$380,$B96)</f>
        <v>223</v>
      </c>
      <c r="L96">
        <f>SUMIFS(Таблица!H$3:H$380,Таблица!$B$3:$B$380,$B96)</f>
        <v>450</v>
      </c>
      <c r="M96">
        <f>SUMIFS(Таблица!I$3:I$380,Таблица!$B$3:$B$380,$B96)</f>
        <v>0</v>
      </c>
      <c r="N96">
        <f>SUMIFS(Таблица!K$3:K$380,Таблица!$B$3:$B$380,$B96)</f>
        <v>221</v>
      </c>
      <c r="O96">
        <f>SUMIFS(Таблица!L$3:L$380,Таблица!$B$3:$B$380,$B96)</f>
        <v>0</v>
      </c>
      <c r="P96">
        <f>SUMIFS(Таблица!M$3:M$380,Таблица!$B$3:$B$380,$B96)</f>
        <v>229</v>
      </c>
      <c r="Q96">
        <f>SUMIFS(Таблица!N$3:N$380,Таблица!$B$3:$B$380,$B96)</f>
        <v>0</v>
      </c>
      <c r="R96">
        <f>SUMIFS(Таблица!O$3:O$380,Таблица!$B$3:$B$380,$B96)</f>
        <v>221</v>
      </c>
      <c r="S96">
        <f>SUMIFS(Таблица!P$3:P$380,Таблица!$B$3:$B$380,$B96)</f>
        <v>6</v>
      </c>
      <c r="T96">
        <f>SUMIFS(Таблица!Q$3:Q$380,Таблица!$B$3:$B$380,$B96)</f>
        <v>215</v>
      </c>
      <c r="U96">
        <f>SUMIFS(Таблица!R$3:R$380,Таблица!$B$3:$B$380,$B96)</f>
        <v>10</v>
      </c>
      <c r="V96">
        <f>SUMIFS(Таблица!S$3:S$380,Таблица!$B$3:$B$380,$B96)</f>
        <v>2</v>
      </c>
      <c r="W96">
        <f>SUMIFS(Таблица!T$3:T$380,Таблица!$B$3:$B$380,$B96)</f>
        <v>2</v>
      </c>
      <c r="X96">
        <f>SUMIFS(Таблица!U$3:U$380,Таблица!$B$3:$B$380,$B96)</f>
        <v>8</v>
      </c>
      <c r="Y96">
        <f>SUMIFS(Таблица!V$3:V$380,Таблица!$B$3:$B$380,$B96)</f>
        <v>0</v>
      </c>
      <c r="Z96">
        <f>SUMIFS(Таблица!W$3:W$380,Таблица!$B$3:$B$380,$B96)</f>
        <v>0</v>
      </c>
      <c r="AA96">
        <f>SUMIFS(Таблица!X$3:X$380,Таблица!$B$3:$B$380,$B96)</f>
        <v>0</v>
      </c>
      <c r="AB96">
        <f>SUMIFS(Таблица!Y$3:Y$380,Таблица!$B$3:$B$380,$B96)</f>
        <v>0</v>
      </c>
      <c r="AD96">
        <f>SUMIFS(Таблица!AA$3:AA$380,Таблица!$B$3:$B$380,$B96)</f>
        <v>16</v>
      </c>
      <c r="AE96" s="52">
        <f t="shared" si="16"/>
        <v>7.2398190045248875E-2</v>
      </c>
      <c r="AF96">
        <f>SUMIFS(Таблица!AC$3:AC$380,Таблица!$B$3:$B$380,$B96)</f>
        <v>26</v>
      </c>
      <c r="AG96" s="52">
        <f t="shared" si="17"/>
        <v>0.11764705882352941</v>
      </c>
      <c r="AH96">
        <f>SUMIFS(Таблица!AE$3:AE$380,Таблица!$B$3:$B$380,$B96)</f>
        <v>7</v>
      </c>
      <c r="AI96" s="52">
        <f t="shared" si="18"/>
        <v>3.1674208144796379E-2</v>
      </c>
      <c r="AJ96">
        <f>SUMIFS(Таблица!AG$3:AG$380,Таблица!$B$3:$B$380,$B96)</f>
        <v>25</v>
      </c>
      <c r="AK96" s="52">
        <f t="shared" si="19"/>
        <v>0.11312217194570136</v>
      </c>
      <c r="AL96">
        <f>SUMIFS(Таблица!AI$3:AI$380,Таблица!$B$3:$B$380,$B96)</f>
        <v>141</v>
      </c>
      <c r="AM96" s="52">
        <f t="shared" si="20"/>
        <v>0.63800904977375561</v>
      </c>
    </row>
    <row r="97" spans="2:39">
      <c r="B97" t="s">
        <v>2093</v>
      </c>
      <c r="D97">
        <f>SUMIFS(Таблица!D$3:D$380,Таблица!$B$3:$B$380,$B97)</f>
        <v>153</v>
      </c>
      <c r="E97">
        <f>SUM($D$2:$D97)</f>
        <v>284849</v>
      </c>
      <c r="F97">
        <f>SUMIFS(Таблица!E$3:E$380,Таблица!$B$3:$B$380,$B97)</f>
        <v>153</v>
      </c>
      <c r="G97">
        <f>SUM($F$2:$F97)</f>
        <v>284644</v>
      </c>
      <c r="H97">
        <f t="shared" si="14"/>
        <v>63</v>
      </c>
      <c r="I97">
        <f>SUM($H$2:$H97)</f>
        <v>219059</v>
      </c>
      <c r="J97" s="52">
        <f t="shared" si="15"/>
        <v>0.41176470588235292</v>
      </c>
      <c r="K97">
        <f>SUMIFS(Таблица!G$3:G$380,Таблица!$B$3:$B$380,$B97)</f>
        <v>303</v>
      </c>
      <c r="L97">
        <f>SUMIFS(Таблица!H$3:H$380,Таблица!$B$3:$B$380,$B97)</f>
        <v>300</v>
      </c>
      <c r="M97">
        <f>SUMIFS(Таблица!I$3:I$380,Таблица!$B$3:$B$380,$B97)</f>
        <v>0</v>
      </c>
      <c r="N97">
        <f>SUMIFS(Таблица!K$3:K$380,Таблица!$B$3:$B$380,$B97)</f>
        <v>153</v>
      </c>
      <c r="O97">
        <f>SUMIFS(Таблица!L$3:L$380,Таблица!$B$3:$B$380,$B97)</f>
        <v>0</v>
      </c>
      <c r="P97">
        <f>SUMIFS(Таблица!M$3:M$380,Таблица!$B$3:$B$380,$B97)</f>
        <v>147</v>
      </c>
      <c r="Q97">
        <f>SUMIFS(Таблица!N$3:N$380,Таблица!$B$3:$B$380,$B97)</f>
        <v>0</v>
      </c>
      <c r="R97">
        <f>SUMIFS(Таблица!O$3:O$380,Таблица!$B$3:$B$380,$B97)</f>
        <v>153</v>
      </c>
      <c r="S97">
        <f>SUMIFS(Таблица!P$3:P$380,Таблица!$B$3:$B$380,$B97)</f>
        <v>2</v>
      </c>
      <c r="T97">
        <f>SUMIFS(Таблица!Q$3:Q$380,Таблица!$B$3:$B$380,$B97)</f>
        <v>151</v>
      </c>
      <c r="U97">
        <f>SUMIFS(Таблица!R$3:R$380,Таблица!$B$3:$B$380,$B97)</f>
        <v>5</v>
      </c>
      <c r="V97">
        <f>SUMIFS(Таблица!S$3:S$380,Таблица!$B$3:$B$380,$B97)</f>
        <v>0</v>
      </c>
      <c r="W97">
        <f>SUMIFS(Таблица!T$3:T$380,Таблица!$B$3:$B$380,$B97)</f>
        <v>4</v>
      </c>
      <c r="X97">
        <f>SUMIFS(Таблица!U$3:U$380,Таблица!$B$3:$B$380,$B97)</f>
        <v>5</v>
      </c>
      <c r="Y97">
        <f>SUMIFS(Таблица!V$3:V$380,Таблица!$B$3:$B$380,$B97)</f>
        <v>0</v>
      </c>
      <c r="Z97">
        <f>SUMIFS(Таблица!W$3:W$380,Таблица!$B$3:$B$380,$B97)</f>
        <v>0</v>
      </c>
      <c r="AA97">
        <f>SUMIFS(Таблица!X$3:X$380,Таблица!$B$3:$B$380,$B97)</f>
        <v>0</v>
      </c>
      <c r="AB97">
        <f>SUMIFS(Таблица!Y$3:Y$380,Таблица!$B$3:$B$380,$B97)</f>
        <v>0</v>
      </c>
      <c r="AD97">
        <f>SUMIFS(Таблица!AA$3:AA$380,Таблица!$B$3:$B$380,$B97)</f>
        <v>6</v>
      </c>
      <c r="AE97" s="52">
        <f t="shared" si="16"/>
        <v>3.9215686274509803E-2</v>
      </c>
      <c r="AF97">
        <f>SUMIFS(Таблица!AC$3:AC$380,Таблица!$B$3:$B$380,$B97)</f>
        <v>35</v>
      </c>
      <c r="AG97" s="52">
        <f t="shared" si="17"/>
        <v>0.22875816993464052</v>
      </c>
      <c r="AH97">
        <f>SUMIFS(Таблица!AE$3:AE$380,Таблица!$B$3:$B$380,$B97)</f>
        <v>8</v>
      </c>
      <c r="AI97" s="52">
        <f t="shared" si="18"/>
        <v>5.2287581699346407E-2</v>
      </c>
      <c r="AJ97">
        <f>SUMIFS(Таблица!AG$3:AG$380,Таблица!$B$3:$B$380,$B97)</f>
        <v>39</v>
      </c>
      <c r="AK97" s="52">
        <f t="shared" si="19"/>
        <v>0.25490196078431371</v>
      </c>
      <c r="AL97">
        <f>SUMIFS(Таблица!AI$3:AI$380,Таблица!$B$3:$B$380,$B97)</f>
        <v>63</v>
      </c>
      <c r="AM97" s="52">
        <f t="shared" si="20"/>
        <v>0.41176470588235292</v>
      </c>
    </row>
    <row r="98" spans="2:39">
      <c r="B98" t="s">
        <v>2095</v>
      </c>
      <c r="D98">
        <f>SUMIFS(Таблица!D$3:D$380,Таблица!$B$3:$B$380,$B98)</f>
        <v>26</v>
      </c>
      <c r="E98">
        <f>SUM($D$2:$D98)</f>
        <v>284875</v>
      </c>
      <c r="F98">
        <f>SUMIFS(Таблица!E$3:E$380,Таблица!$B$3:$B$380,$B98)</f>
        <v>26</v>
      </c>
      <c r="G98">
        <f>SUM($F$2:$F98)</f>
        <v>284670</v>
      </c>
      <c r="H98">
        <f t="shared" ref="H98:H129" si="21">AL98</f>
        <v>15</v>
      </c>
      <c r="I98">
        <f>SUM($H$2:$H98)</f>
        <v>219074</v>
      </c>
      <c r="J98" s="52">
        <f t="shared" ref="J98:J129" si="22">$AM98</f>
        <v>0.57692307692307687</v>
      </c>
      <c r="K98">
        <f>SUMIFS(Таблица!G$3:G$380,Таблица!$B$3:$B$380,$B98)</f>
        <v>26</v>
      </c>
      <c r="L98">
        <f>SUMIFS(Таблица!H$3:H$380,Таблица!$B$3:$B$380,$B98)</f>
        <v>70</v>
      </c>
      <c r="M98">
        <f>SUMIFS(Таблица!I$3:I$380,Таблица!$B$3:$B$380,$B98)</f>
        <v>0</v>
      </c>
      <c r="N98">
        <f>SUMIFS(Таблица!K$3:K$380,Таблица!$B$3:$B$380,$B98)</f>
        <v>26</v>
      </c>
      <c r="O98">
        <f>SUMIFS(Таблица!L$3:L$380,Таблица!$B$3:$B$380,$B98)</f>
        <v>0</v>
      </c>
      <c r="P98">
        <f>SUMIFS(Таблица!M$3:M$380,Таблица!$B$3:$B$380,$B98)</f>
        <v>44</v>
      </c>
      <c r="Q98">
        <f>SUMIFS(Таблица!N$3:N$380,Таблица!$B$3:$B$380,$B98)</f>
        <v>0</v>
      </c>
      <c r="R98">
        <f>SUMIFS(Таблица!O$3:O$380,Таблица!$B$3:$B$380,$B98)</f>
        <v>26</v>
      </c>
      <c r="S98">
        <f>SUMIFS(Таблица!P$3:P$380,Таблица!$B$3:$B$380,$B98)</f>
        <v>2</v>
      </c>
      <c r="T98">
        <f>SUMIFS(Таблица!Q$3:Q$380,Таблица!$B$3:$B$380,$B98)</f>
        <v>24</v>
      </c>
      <c r="U98">
        <f>SUMIFS(Таблица!R$3:R$380,Таблица!$B$3:$B$380,$B98)</f>
        <v>5</v>
      </c>
      <c r="V98">
        <f>SUMIFS(Таблица!S$3:S$380,Таблица!$B$3:$B$380,$B98)</f>
        <v>0</v>
      </c>
      <c r="W98">
        <f>SUMIFS(Таблица!T$3:T$380,Таблица!$B$3:$B$380,$B98)</f>
        <v>0</v>
      </c>
      <c r="X98">
        <f>SUMIFS(Таблица!U$3:U$380,Таблица!$B$3:$B$380,$B98)</f>
        <v>5</v>
      </c>
      <c r="Y98">
        <f>SUMIFS(Таблица!V$3:V$380,Таблица!$B$3:$B$380,$B98)</f>
        <v>0</v>
      </c>
      <c r="Z98">
        <f>SUMIFS(Таблица!W$3:W$380,Таблица!$B$3:$B$380,$B98)</f>
        <v>0</v>
      </c>
      <c r="AA98">
        <f>SUMIFS(Таблица!X$3:X$380,Таблица!$B$3:$B$380,$B98)</f>
        <v>0</v>
      </c>
      <c r="AB98">
        <f>SUMIFS(Таблица!Y$3:Y$380,Таблица!$B$3:$B$380,$B98)</f>
        <v>0</v>
      </c>
      <c r="AD98">
        <f>SUMIFS(Таблица!AA$3:AA$380,Таблица!$B$3:$B$380,$B98)</f>
        <v>1</v>
      </c>
      <c r="AE98" s="52">
        <f t="shared" ref="AE98:AE129" si="23">(AD98/($S98+$T98))</f>
        <v>3.8461538461538464E-2</v>
      </c>
      <c r="AF98">
        <f>SUMIFS(Таблица!AC$3:AC$380,Таблица!$B$3:$B$380,$B98)</f>
        <v>2</v>
      </c>
      <c r="AG98" s="52">
        <f t="shared" ref="AG98:AG129" si="24">(AF98/($S98+$T98))</f>
        <v>7.6923076923076927E-2</v>
      </c>
      <c r="AH98">
        <f>SUMIFS(Таблица!AE$3:AE$380,Таблица!$B$3:$B$380,$B98)</f>
        <v>3</v>
      </c>
      <c r="AI98" s="52">
        <f t="shared" ref="AI98:AI129" si="25">(AH98/($S98+$T98))</f>
        <v>0.11538461538461539</v>
      </c>
      <c r="AJ98">
        <f>SUMIFS(Таблица!AG$3:AG$380,Таблица!$B$3:$B$380,$B98)</f>
        <v>3</v>
      </c>
      <c r="AK98" s="52">
        <f t="shared" ref="AK98:AK129" si="26">(AJ98/($S98+$T98))</f>
        <v>0.11538461538461539</v>
      </c>
      <c r="AL98">
        <f>SUMIFS(Таблица!AI$3:AI$380,Таблица!$B$3:$B$380,$B98)</f>
        <v>15</v>
      </c>
      <c r="AM98" s="52">
        <f t="shared" ref="AM98:AM129" si="27">(AL98/($S98+$T98))</f>
        <v>0.57692307692307687</v>
      </c>
    </row>
    <row r="99" spans="2:39">
      <c r="B99" t="s">
        <v>2097</v>
      </c>
      <c r="D99">
        <f>SUMIFS(Таблица!D$3:D$380,Таблица!$B$3:$B$380,$B99)</f>
        <v>246</v>
      </c>
      <c r="E99">
        <f>SUM($D$2:$D99)</f>
        <v>285121</v>
      </c>
      <c r="F99">
        <f>SUMIFS(Таблица!E$3:E$380,Таблица!$B$3:$B$380,$B99)</f>
        <v>246</v>
      </c>
      <c r="G99">
        <f>SUM($F$2:$F99)</f>
        <v>284916</v>
      </c>
      <c r="H99">
        <f t="shared" si="21"/>
        <v>143</v>
      </c>
      <c r="I99">
        <f>SUM($H$2:$H99)</f>
        <v>219217</v>
      </c>
      <c r="J99" s="52">
        <f t="shared" si="22"/>
        <v>0.58130081300813008</v>
      </c>
      <c r="K99">
        <f>SUMIFS(Таблица!G$3:G$380,Таблица!$B$3:$B$380,$B99)</f>
        <v>246</v>
      </c>
      <c r="L99">
        <f>SUMIFS(Таблица!H$3:H$380,Таблица!$B$3:$B$380,$B99)</f>
        <v>400</v>
      </c>
      <c r="M99">
        <f>SUMIFS(Таблица!I$3:I$380,Таблица!$B$3:$B$380,$B99)</f>
        <v>0</v>
      </c>
      <c r="N99">
        <f>SUMIFS(Таблица!K$3:K$380,Таблица!$B$3:$B$380,$B99)</f>
        <v>246</v>
      </c>
      <c r="O99">
        <f>SUMIFS(Таблица!L$3:L$380,Таблица!$B$3:$B$380,$B99)</f>
        <v>0</v>
      </c>
      <c r="P99">
        <f>SUMIFS(Таблица!M$3:M$380,Таблица!$B$3:$B$380,$B99)</f>
        <v>154</v>
      </c>
      <c r="Q99">
        <f>SUMIFS(Таблица!N$3:N$380,Таблица!$B$3:$B$380,$B99)</f>
        <v>0</v>
      </c>
      <c r="R99">
        <f>SUMIFS(Таблица!O$3:O$380,Таблица!$B$3:$B$380,$B99)</f>
        <v>246</v>
      </c>
      <c r="S99">
        <f>SUMIFS(Таблица!P$3:P$380,Таблица!$B$3:$B$380,$B99)</f>
        <v>1</v>
      </c>
      <c r="T99">
        <f>SUMIFS(Таблица!Q$3:Q$380,Таблица!$B$3:$B$380,$B99)</f>
        <v>245</v>
      </c>
      <c r="U99">
        <f>SUMIFS(Таблица!R$3:R$380,Таблица!$B$3:$B$380,$B99)</f>
        <v>5</v>
      </c>
      <c r="V99">
        <f>SUMIFS(Таблица!S$3:S$380,Таблица!$B$3:$B$380,$B99)</f>
        <v>0</v>
      </c>
      <c r="W99">
        <f>SUMIFS(Таблица!T$3:T$380,Таблица!$B$3:$B$380,$B99)</f>
        <v>3</v>
      </c>
      <c r="X99">
        <f>SUMIFS(Таблица!U$3:U$380,Таблица!$B$3:$B$380,$B99)</f>
        <v>5</v>
      </c>
      <c r="Y99">
        <f>SUMIFS(Таблица!V$3:V$380,Таблица!$B$3:$B$380,$B99)</f>
        <v>0</v>
      </c>
      <c r="Z99">
        <f>SUMIFS(Таблица!W$3:W$380,Таблица!$B$3:$B$380,$B99)</f>
        <v>0</v>
      </c>
      <c r="AA99">
        <f>SUMIFS(Таблица!X$3:X$380,Таблица!$B$3:$B$380,$B99)</f>
        <v>0</v>
      </c>
      <c r="AB99">
        <f>SUMIFS(Таблица!Y$3:Y$380,Таблица!$B$3:$B$380,$B99)</f>
        <v>0</v>
      </c>
      <c r="AD99">
        <f>SUMIFS(Таблица!AA$3:AA$380,Таблица!$B$3:$B$380,$B99)</f>
        <v>8</v>
      </c>
      <c r="AE99" s="52">
        <f t="shared" si="23"/>
        <v>3.2520325203252036E-2</v>
      </c>
      <c r="AF99">
        <f>SUMIFS(Таблица!AC$3:AC$380,Таблица!$B$3:$B$380,$B99)</f>
        <v>37</v>
      </c>
      <c r="AG99" s="52">
        <f t="shared" si="24"/>
        <v>0.15040650406504066</v>
      </c>
      <c r="AH99">
        <f>SUMIFS(Таблица!AE$3:AE$380,Таблица!$B$3:$B$380,$B99)</f>
        <v>9</v>
      </c>
      <c r="AI99" s="52">
        <f t="shared" si="25"/>
        <v>3.6585365853658534E-2</v>
      </c>
      <c r="AJ99">
        <f>SUMIFS(Таблица!AG$3:AG$380,Таблица!$B$3:$B$380,$B99)</f>
        <v>48</v>
      </c>
      <c r="AK99" s="52">
        <f t="shared" si="26"/>
        <v>0.1951219512195122</v>
      </c>
      <c r="AL99">
        <f>SUMIFS(Таблица!AI$3:AI$380,Таблица!$B$3:$B$380,$B99)</f>
        <v>143</v>
      </c>
      <c r="AM99" s="52">
        <f t="shared" si="27"/>
        <v>0.58130081300813008</v>
      </c>
    </row>
    <row r="100" spans="2:39">
      <c r="B100" t="s">
        <v>2099</v>
      </c>
      <c r="D100">
        <f>SUMIFS(Таблица!D$3:D$380,Таблица!$B$3:$B$380,$B100)</f>
        <v>1242</v>
      </c>
      <c r="E100">
        <f>SUM($D$2:$D100)</f>
        <v>286363</v>
      </c>
      <c r="F100">
        <f>SUMIFS(Таблица!E$3:E$380,Таблица!$B$3:$B$380,$B100)</f>
        <v>1242</v>
      </c>
      <c r="G100">
        <f>SUM($F$2:$F100)</f>
        <v>286158</v>
      </c>
      <c r="H100">
        <f t="shared" si="21"/>
        <v>602</v>
      </c>
      <c r="I100">
        <f>SUM($H$2:$H100)</f>
        <v>219819</v>
      </c>
      <c r="J100" s="52">
        <f t="shared" si="22"/>
        <v>0.48470209339774556</v>
      </c>
      <c r="K100">
        <f>SUMIFS(Таблица!G$3:G$380,Таблица!$B$3:$B$380,$B100)</f>
        <v>1243</v>
      </c>
      <c r="L100">
        <f>SUMIFS(Таблица!H$3:H$380,Таблица!$B$3:$B$380,$B100)</f>
        <v>1873</v>
      </c>
      <c r="M100">
        <f>SUMIFS(Таблица!I$3:I$380,Таблица!$B$3:$B$380,$B100)</f>
        <v>0</v>
      </c>
      <c r="N100">
        <f>SUMIFS(Таблица!K$3:K$380,Таблица!$B$3:$B$380,$B100)</f>
        <v>1215</v>
      </c>
      <c r="O100">
        <f>SUMIFS(Таблица!L$3:L$380,Таблица!$B$3:$B$380,$B100)</f>
        <v>27</v>
      </c>
      <c r="P100">
        <f>SUMIFS(Таблица!M$3:M$380,Таблица!$B$3:$B$380,$B100)</f>
        <v>631</v>
      </c>
      <c r="Q100">
        <f>SUMIFS(Таблица!N$3:N$380,Таблица!$B$3:$B$380,$B100)</f>
        <v>27</v>
      </c>
      <c r="R100">
        <f>SUMIFS(Таблица!O$3:O$380,Таблица!$B$3:$B$380,$B100)</f>
        <v>1215</v>
      </c>
      <c r="S100">
        <f>SUMIFS(Таблица!P$3:P$380,Таблица!$B$3:$B$380,$B100)</f>
        <v>20</v>
      </c>
      <c r="T100">
        <f>SUMIFS(Таблица!Q$3:Q$380,Таблица!$B$3:$B$380,$B100)</f>
        <v>1222</v>
      </c>
      <c r="U100">
        <f>SUMIFS(Таблица!R$3:R$380,Таблица!$B$3:$B$380,$B100)</f>
        <v>100</v>
      </c>
      <c r="V100">
        <f>SUMIFS(Таблица!S$3:S$380,Таблица!$B$3:$B$380,$B100)</f>
        <v>2</v>
      </c>
      <c r="W100">
        <f>SUMIFS(Таблица!T$3:T$380,Таблица!$B$3:$B$380,$B100)</f>
        <v>53</v>
      </c>
      <c r="X100">
        <f>SUMIFS(Таблица!U$3:U$380,Таблица!$B$3:$B$380,$B100)</f>
        <v>98</v>
      </c>
      <c r="Y100">
        <f>SUMIFS(Таблица!V$3:V$380,Таблица!$B$3:$B$380,$B100)</f>
        <v>0</v>
      </c>
      <c r="Z100">
        <f>SUMIFS(Таблица!W$3:W$380,Таблица!$B$3:$B$380,$B100)</f>
        <v>0</v>
      </c>
      <c r="AA100">
        <f>SUMIFS(Таблица!X$3:X$380,Таблица!$B$3:$B$380,$B100)</f>
        <v>0</v>
      </c>
      <c r="AB100">
        <f>SUMIFS(Таблица!Y$3:Y$380,Таблица!$B$3:$B$380,$B100)</f>
        <v>0</v>
      </c>
      <c r="AD100">
        <f>SUMIFS(Таблица!AA$3:AA$380,Таблица!$B$3:$B$380,$B100)</f>
        <v>41</v>
      </c>
      <c r="AE100" s="52">
        <f t="shared" si="23"/>
        <v>3.3011272141706925E-2</v>
      </c>
      <c r="AF100">
        <f>SUMIFS(Таблица!AC$3:AC$380,Таблица!$B$3:$B$380,$B100)</f>
        <v>142</v>
      </c>
      <c r="AG100" s="52">
        <f t="shared" si="24"/>
        <v>0.1143317230273752</v>
      </c>
      <c r="AH100">
        <f>SUMIFS(Таблица!AE$3:AE$380,Таблица!$B$3:$B$380,$B100)</f>
        <v>62</v>
      </c>
      <c r="AI100" s="52">
        <f t="shared" si="25"/>
        <v>4.9919484702093397E-2</v>
      </c>
      <c r="AJ100">
        <f>SUMIFS(Таблица!AG$3:AG$380,Таблица!$B$3:$B$380,$B100)</f>
        <v>375</v>
      </c>
      <c r="AK100" s="52">
        <f t="shared" si="26"/>
        <v>0.30193236714975846</v>
      </c>
      <c r="AL100">
        <f>SUMIFS(Таблица!AI$3:AI$380,Таблица!$B$3:$B$380,$B100)</f>
        <v>602</v>
      </c>
      <c r="AM100" s="52">
        <f t="shared" si="27"/>
        <v>0.48470209339774556</v>
      </c>
    </row>
    <row r="101" spans="2:39">
      <c r="B101" t="s">
        <v>2104</v>
      </c>
      <c r="D101">
        <f>SUMIFS(Таблица!D$3:D$380,Таблица!$B$3:$B$380,$B101)</f>
        <v>1188</v>
      </c>
      <c r="E101">
        <f>SUM($D$2:$D101)</f>
        <v>287551</v>
      </c>
      <c r="F101">
        <f>SUMIFS(Таблица!E$3:E$380,Таблица!$B$3:$B$380,$B101)</f>
        <v>1188</v>
      </c>
      <c r="G101">
        <f>SUM($F$2:$F101)</f>
        <v>287346</v>
      </c>
      <c r="H101">
        <f t="shared" si="21"/>
        <v>642</v>
      </c>
      <c r="I101">
        <f>SUM($H$2:$H101)</f>
        <v>220461</v>
      </c>
      <c r="J101" s="52">
        <f t="shared" si="22"/>
        <v>0.54040404040404044</v>
      </c>
      <c r="K101">
        <f>SUMIFS(Таблица!G$3:G$380,Таблица!$B$3:$B$380,$B101)</f>
        <v>1188</v>
      </c>
      <c r="L101">
        <f>SUMIFS(Таблица!H$3:H$380,Таблица!$B$3:$B$380,$B101)</f>
        <v>5000</v>
      </c>
      <c r="M101">
        <f>SUMIFS(Таблица!I$3:I$380,Таблица!$B$3:$B$380,$B101)</f>
        <v>0</v>
      </c>
      <c r="N101">
        <f>SUMIFS(Таблица!K$3:K$380,Таблица!$B$3:$B$380,$B101)</f>
        <v>863</v>
      </c>
      <c r="O101">
        <f>SUMIFS(Таблица!L$3:L$380,Таблица!$B$3:$B$380,$B101)</f>
        <v>325</v>
      </c>
      <c r="P101">
        <f>SUMIFS(Таблица!M$3:M$380,Таблица!$B$3:$B$380,$B101)</f>
        <v>3812</v>
      </c>
      <c r="Q101">
        <f>SUMIFS(Таблица!N$3:N$380,Таблица!$B$3:$B$380,$B101)</f>
        <v>325</v>
      </c>
      <c r="R101">
        <f>SUMIFS(Таблица!O$3:O$380,Таблица!$B$3:$B$380,$B101)</f>
        <v>863</v>
      </c>
      <c r="S101">
        <f>SUMIFS(Таблица!P$3:P$380,Таблица!$B$3:$B$380,$B101)</f>
        <v>14</v>
      </c>
      <c r="T101">
        <f>SUMIFS(Таблица!Q$3:Q$380,Таблица!$B$3:$B$380,$B101)</f>
        <v>1174</v>
      </c>
      <c r="U101">
        <f>SUMIFS(Таблица!R$3:R$380,Таблица!$B$3:$B$380,$B101)</f>
        <v>10</v>
      </c>
      <c r="V101">
        <f>SUMIFS(Таблица!S$3:S$380,Таблица!$B$3:$B$380,$B101)</f>
        <v>0</v>
      </c>
      <c r="W101">
        <f>SUMIFS(Таблица!T$3:T$380,Таблица!$B$3:$B$380,$B101)</f>
        <v>232</v>
      </c>
      <c r="X101">
        <f>SUMIFS(Таблица!U$3:U$380,Таблица!$B$3:$B$380,$B101)</f>
        <v>10</v>
      </c>
      <c r="Y101">
        <f>SUMIFS(Таблица!V$3:V$380,Таблица!$B$3:$B$380,$B101)</f>
        <v>0</v>
      </c>
      <c r="Z101">
        <f>SUMIFS(Таблица!W$3:W$380,Таблица!$B$3:$B$380,$B101)</f>
        <v>0</v>
      </c>
      <c r="AA101">
        <f>SUMIFS(Таблица!X$3:X$380,Таблица!$B$3:$B$380,$B101)</f>
        <v>0</v>
      </c>
      <c r="AB101">
        <f>SUMIFS(Таблица!Y$3:Y$380,Таблица!$B$3:$B$380,$B101)</f>
        <v>0</v>
      </c>
      <c r="AD101">
        <f>SUMIFS(Таблица!AA$3:AA$380,Таблица!$B$3:$B$380,$B101)</f>
        <v>41</v>
      </c>
      <c r="AE101" s="52">
        <f t="shared" si="23"/>
        <v>3.4511784511784514E-2</v>
      </c>
      <c r="AF101">
        <f>SUMIFS(Таблица!AC$3:AC$380,Таблица!$B$3:$B$380,$B101)</f>
        <v>107</v>
      </c>
      <c r="AG101" s="52">
        <f t="shared" si="24"/>
        <v>9.0067340067340074E-2</v>
      </c>
      <c r="AH101">
        <f>SUMIFS(Таблица!AE$3:AE$380,Таблица!$B$3:$B$380,$B101)</f>
        <v>43</v>
      </c>
      <c r="AI101" s="52">
        <f t="shared" si="25"/>
        <v>3.6195286195286197E-2</v>
      </c>
      <c r="AJ101">
        <f>SUMIFS(Таблица!AG$3:AG$380,Таблица!$B$3:$B$380,$B101)</f>
        <v>341</v>
      </c>
      <c r="AK101" s="52">
        <f t="shared" si="26"/>
        <v>0.28703703703703703</v>
      </c>
      <c r="AL101">
        <f>SUMIFS(Таблица!AI$3:AI$380,Таблица!$B$3:$B$380,$B101)</f>
        <v>642</v>
      </c>
      <c r="AM101" s="52">
        <f t="shared" si="27"/>
        <v>0.54040404040404044</v>
      </c>
    </row>
    <row r="102" spans="2:39">
      <c r="B102" t="s">
        <v>1967</v>
      </c>
      <c r="D102">
        <f>SUMIFS(Таблица!D$3:D$380,Таблица!$B$3:$B$380,$B102)</f>
        <v>146</v>
      </c>
      <c r="E102">
        <f>SUM($D$2:$D102)</f>
        <v>287697</v>
      </c>
      <c r="F102">
        <f>SUMIFS(Таблица!E$3:E$380,Таблица!$B$3:$B$380,$B102)</f>
        <v>146</v>
      </c>
      <c r="G102">
        <f>SUM($F$2:$F102)</f>
        <v>287492</v>
      </c>
      <c r="H102">
        <f t="shared" si="21"/>
        <v>93</v>
      </c>
      <c r="I102">
        <f>SUM($H$2:$H102)</f>
        <v>220554</v>
      </c>
      <c r="J102" s="52">
        <f t="shared" si="22"/>
        <v>0.63698630136986301</v>
      </c>
      <c r="K102">
        <f>SUMIFS(Таблица!G$3:G$380,Таблица!$B$3:$B$380,$B102)</f>
        <v>202</v>
      </c>
      <c r="L102">
        <f>SUMIFS(Таблица!H$3:H$380,Таблица!$B$3:$B$380,$B102)</f>
        <v>250</v>
      </c>
      <c r="M102">
        <f>SUMIFS(Таблица!I$3:I$380,Таблица!$B$3:$B$380,$B102)</f>
        <v>0</v>
      </c>
      <c r="N102">
        <f>SUMIFS(Таблица!K$3:K$380,Таблица!$B$3:$B$380,$B102)</f>
        <v>146</v>
      </c>
      <c r="O102">
        <f>SUMIFS(Таблица!L$3:L$380,Таблица!$B$3:$B$380,$B102)</f>
        <v>0</v>
      </c>
      <c r="P102">
        <f>SUMIFS(Таблица!M$3:M$380,Таблица!$B$3:$B$380,$B102)</f>
        <v>104</v>
      </c>
      <c r="Q102">
        <f>SUMIFS(Таблица!N$3:N$380,Таблица!$B$3:$B$380,$B102)</f>
        <v>0</v>
      </c>
      <c r="R102">
        <f>SUMIFS(Таблица!O$3:O$380,Таблица!$B$3:$B$380,$B102)</f>
        <v>146</v>
      </c>
      <c r="S102">
        <f>SUMIFS(Таблица!P$3:P$380,Таблица!$B$3:$B$380,$B102)</f>
        <v>2</v>
      </c>
      <c r="T102">
        <f>SUMIFS(Таблица!Q$3:Q$380,Таблица!$B$3:$B$380,$B102)</f>
        <v>144</v>
      </c>
      <c r="U102">
        <f>SUMIFS(Таблица!R$3:R$380,Таблица!$B$3:$B$380,$B102)</f>
        <v>13</v>
      </c>
      <c r="V102">
        <f>SUMIFS(Таблица!S$3:S$380,Таблица!$B$3:$B$380,$B102)</f>
        <v>0</v>
      </c>
      <c r="W102">
        <f>SUMIFS(Таблица!T$3:T$380,Таблица!$B$3:$B$380,$B102)</f>
        <v>3</v>
      </c>
      <c r="X102">
        <f>SUMIFS(Таблица!U$3:U$380,Таблица!$B$3:$B$380,$B102)</f>
        <v>13</v>
      </c>
      <c r="Y102">
        <f>SUMIFS(Таблица!V$3:V$380,Таблица!$B$3:$B$380,$B102)</f>
        <v>0</v>
      </c>
      <c r="Z102">
        <f>SUMIFS(Таблица!W$3:W$380,Таблица!$B$3:$B$380,$B102)</f>
        <v>0</v>
      </c>
      <c r="AA102">
        <f>SUMIFS(Таблица!X$3:X$380,Таблица!$B$3:$B$380,$B102)</f>
        <v>0</v>
      </c>
      <c r="AB102">
        <f>SUMIFS(Таблица!Y$3:Y$380,Таблица!$B$3:$B$380,$B102)</f>
        <v>0</v>
      </c>
      <c r="AD102">
        <f>SUMIFS(Таблица!AA$3:AA$380,Таблица!$B$3:$B$380,$B102)</f>
        <v>9</v>
      </c>
      <c r="AE102" s="52">
        <f t="shared" si="23"/>
        <v>6.1643835616438353E-2</v>
      </c>
      <c r="AF102">
        <f>SUMIFS(Таблица!AC$3:AC$380,Таблица!$B$3:$B$380,$B102)</f>
        <v>13</v>
      </c>
      <c r="AG102" s="52">
        <f t="shared" si="24"/>
        <v>8.9041095890410954E-2</v>
      </c>
      <c r="AH102">
        <f>SUMIFS(Таблица!AE$3:AE$380,Таблица!$B$3:$B$380,$B102)</f>
        <v>10</v>
      </c>
      <c r="AI102" s="52">
        <f t="shared" si="25"/>
        <v>6.8493150684931503E-2</v>
      </c>
      <c r="AJ102">
        <f>SUMIFS(Таблица!AG$3:AG$380,Таблица!$B$3:$B$380,$B102)</f>
        <v>19</v>
      </c>
      <c r="AK102" s="52">
        <f t="shared" si="26"/>
        <v>0.13013698630136986</v>
      </c>
      <c r="AL102">
        <f>SUMIFS(Таблица!AI$3:AI$380,Таблица!$B$3:$B$380,$B102)</f>
        <v>93</v>
      </c>
      <c r="AM102" s="52">
        <f t="shared" si="27"/>
        <v>0.63698630136986301</v>
      </c>
    </row>
    <row r="103" spans="2:39">
      <c r="B103" t="s">
        <v>1996</v>
      </c>
      <c r="D103">
        <f>SUMIFS(Таблица!D$3:D$380,Таблица!$B$3:$B$380,$B103)</f>
        <v>926</v>
      </c>
      <c r="E103">
        <f>SUM($D$2:$D103)</f>
        <v>288623</v>
      </c>
      <c r="F103">
        <f>SUMIFS(Таблица!E$3:E$380,Таблица!$B$3:$B$380,$B103)</f>
        <v>926</v>
      </c>
      <c r="G103">
        <f>SUM($F$2:$F103)</f>
        <v>288418</v>
      </c>
      <c r="H103">
        <f t="shared" si="21"/>
        <v>406</v>
      </c>
      <c r="I103">
        <f>SUM($H$2:$H103)</f>
        <v>220960</v>
      </c>
      <c r="J103" s="52">
        <f t="shared" si="22"/>
        <v>0.43844492440604754</v>
      </c>
      <c r="K103">
        <f>SUMIFS(Таблица!G$3:G$380,Таблица!$B$3:$B$380,$B103)</f>
        <v>926</v>
      </c>
      <c r="L103">
        <f>SUMIFS(Таблица!H$3:H$380,Таблица!$B$3:$B$380,$B103)</f>
        <v>1028</v>
      </c>
      <c r="M103">
        <f>SUMIFS(Таблица!I$3:I$380,Таблица!$B$3:$B$380,$B103)</f>
        <v>0</v>
      </c>
      <c r="N103">
        <f>SUMIFS(Таблица!K$3:K$380,Таблица!$B$3:$B$380,$B103)</f>
        <v>926</v>
      </c>
      <c r="O103">
        <f>SUMIFS(Таблица!L$3:L$380,Таблица!$B$3:$B$380,$B103)</f>
        <v>0</v>
      </c>
      <c r="P103">
        <f>SUMIFS(Таблица!M$3:M$380,Таблица!$B$3:$B$380,$B103)</f>
        <v>102</v>
      </c>
      <c r="Q103">
        <f>SUMIFS(Таблица!N$3:N$380,Таблица!$B$3:$B$380,$B103)</f>
        <v>0</v>
      </c>
      <c r="R103">
        <f>SUMIFS(Таблица!O$3:O$380,Таблица!$B$3:$B$380,$B103)</f>
        <v>926</v>
      </c>
      <c r="S103">
        <f>SUMIFS(Таблица!P$3:P$380,Таблица!$B$3:$B$380,$B103)</f>
        <v>15</v>
      </c>
      <c r="T103">
        <f>SUMIFS(Таблица!Q$3:Q$380,Таблица!$B$3:$B$380,$B103)</f>
        <v>911</v>
      </c>
      <c r="U103">
        <f>SUMIFS(Таблица!R$3:R$380,Таблица!$B$3:$B$380,$B103)</f>
        <v>15</v>
      </c>
      <c r="V103">
        <f>SUMIFS(Таблица!S$3:S$380,Таблица!$B$3:$B$380,$B103)</f>
        <v>0</v>
      </c>
      <c r="W103">
        <f>SUMIFS(Таблица!T$3:T$380,Таблица!$B$3:$B$380,$B103)</f>
        <v>22</v>
      </c>
      <c r="X103">
        <f>SUMIFS(Таблица!U$3:U$380,Таблица!$B$3:$B$380,$B103)</f>
        <v>15</v>
      </c>
      <c r="Y103">
        <f>SUMIFS(Таблица!V$3:V$380,Таблица!$B$3:$B$380,$B103)</f>
        <v>0</v>
      </c>
      <c r="Z103">
        <f>SUMIFS(Таблица!W$3:W$380,Таблица!$B$3:$B$380,$B103)</f>
        <v>0</v>
      </c>
      <c r="AA103">
        <f>SUMIFS(Таблица!X$3:X$380,Таблица!$B$3:$B$380,$B103)</f>
        <v>0</v>
      </c>
      <c r="AB103">
        <f>SUMIFS(Таблица!Y$3:Y$380,Таблица!$B$3:$B$380,$B103)</f>
        <v>0</v>
      </c>
      <c r="AD103">
        <f>SUMIFS(Таблица!AA$3:AA$380,Таблица!$B$3:$B$380,$B103)</f>
        <v>41</v>
      </c>
      <c r="AE103" s="52">
        <f t="shared" si="23"/>
        <v>4.4276457883369327E-2</v>
      </c>
      <c r="AF103">
        <f>SUMIFS(Таблица!AC$3:AC$380,Таблица!$B$3:$B$380,$B103)</f>
        <v>120</v>
      </c>
      <c r="AG103" s="52">
        <f t="shared" si="24"/>
        <v>0.12958963282937366</v>
      </c>
      <c r="AH103">
        <f>SUMIFS(Таблица!AE$3:AE$380,Таблица!$B$3:$B$380,$B103)</f>
        <v>43</v>
      </c>
      <c r="AI103" s="52">
        <f t="shared" si="25"/>
        <v>4.6436285097192227E-2</v>
      </c>
      <c r="AJ103">
        <f>SUMIFS(Таблица!AG$3:AG$380,Таблица!$B$3:$B$380,$B103)</f>
        <v>301</v>
      </c>
      <c r="AK103" s="52">
        <f t="shared" si="26"/>
        <v>0.3250539956803456</v>
      </c>
      <c r="AL103">
        <f>SUMIFS(Таблица!AI$3:AI$380,Таблица!$B$3:$B$380,$B103)</f>
        <v>406</v>
      </c>
      <c r="AM103" s="52">
        <f t="shared" si="27"/>
        <v>0.43844492440604754</v>
      </c>
    </row>
    <row r="104" spans="2:39">
      <c r="B104" t="s">
        <v>2106</v>
      </c>
      <c r="D104">
        <f>SUMIFS(Таблица!D$3:D$380,Таблица!$B$3:$B$380,$B104)</f>
        <v>46</v>
      </c>
      <c r="E104">
        <f>SUM($D$2:$D104)</f>
        <v>288669</v>
      </c>
      <c r="F104">
        <f>SUMIFS(Таблица!E$3:E$380,Таблица!$B$3:$B$380,$B104)</f>
        <v>46</v>
      </c>
      <c r="G104">
        <f>SUM($F$2:$F104)</f>
        <v>288464</v>
      </c>
      <c r="H104">
        <f t="shared" si="21"/>
        <v>23</v>
      </c>
      <c r="I104">
        <f>SUM($H$2:$H104)</f>
        <v>220983</v>
      </c>
      <c r="J104" s="52">
        <f t="shared" si="22"/>
        <v>0.5</v>
      </c>
      <c r="K104">
        <f>SUMIFS(Таблица!G$3:G$380,Таблица!$B$3:$B$380,$B104)</f>
        <v>46</v>
      </c>
      <c r="L104">
        <f>SUMIFS(Таблица!H$3:H$380,Таблица!$B$3:$B$380,$B104)</f>
        <v>60</v>
      </c>
      <c r="M104">
        <f>SUMIFS(Таблица!I$3:I$380,Таблица!$B$3:$B$380,$B104)</f>
        <v>0</v>
      </c>
      <c r="N104">
        <f>SUMIFS(Таблица!K$3:K$380,Таблица!$B$3:$B$380,$B104)</f>
        <v>46</v>
      </c>
      <c r="O104">
        <f>SUMIFS(Таблица!L$3:L$380,Таблица!$B$3:$B$380,$B104)</f>
        <v>0</v>
      </c>
      <c r="P104">
        <f>SUMIFS(Таблица!M$3:M$380,Таблица!$B$3:$B$380,$B104)</f>
        <v>14</v>
      </c>
      <c r="Q104">
        <f>SUMIFS(Таблица!N$3:N$380,Таблица!$B$3:$B$380,$B104)</f>
        <v>0</v>
      </c>
      <c r="R104">
        <f>SUMIFS(Таблица!O$3:O$380,Таблица!$B$3:$B$380,$B104)</f>
        <v>46</v>
      </c>
      <c r="S104">
        <f>SUMIFS(Таблица!P$3:P$380,Таблица!$B$3:$B$380,$B104)</f>
        <v>0</v>
      </c>
      <c r="T104">
        <f>SUMIFS(Таблица!Q$3:Q$380,Таблица!$B$3:$B$380,$B104)</f>
        <v>46</v>
      </c>
      <c r="U104">
        <f>SUMIFS(Таблица!R$3:R$380,Таблица!$B$3:$B$380,$B104)</f>
        <v>3</v>
      </c>
      <c r="V104">
        <f>SUMIFS(Таблица!S$3:S$380,Таблица!$B$3:$B$380,$B104)</f>
        <v>0</v>
      </c>
      <c r="W104">
        <f>SUMIFS(Таблица!T$3:T$380,Таблица!$B$3:$B$380,$B104)</f>
        <v>0</v>
      </c>
      <c r="X104">
        <f>SUMIFS(Таблица!U$3:U$380,Таблица!$B$3:$B$380,$B104)</f>
        <v>3</v>
      </c>
      <c r="Y104">
        <f>SUMIFS(Таблица!V$3:V$380,Таблица!$B$3:$B$380,$B104)</f>
        <v>0</v>
      </c>
      <c r="Z104">
        <f>SUMIFS(Таблица!W$3:W$380,Таблица!$B$3:$B$380,$B104)</f>
        <v>0</v>
      </c>
      <c r="AA104">
        <f>SUMIFS(Таблица!X$3:X$380,Таблица!$B$3:$B$380,$B104)</f>
        <v>0</v>
      </c>
      <c r="AB104">
        <f>SUMIFS(Таблица!Y$3:Y$380,Таблица!$B$3:$B$380,$B104)</f>
        <v>0</v>
      </c>
      <c r="AD104">
        <f>SUMIFS(Таблица!AA$3:AA$380,Таблица!$B$3:$B$380,$B104)</f>
        <v>5</v>
      </c>
      <c r="AE104" s="52">
        <f t="shared" si="23"/>
        <v>0.10869565217391304</v>
      </c>
      <c r="AF104">
        <f>SUMIFS(Таблица!AC$3:AC$380,Таблица!$B$3:$B$380,$B104)</f>
        <v>10</v>
      </c>
      <c r="AG104" s="52">
        <f t="shared" si="24"/>
        <v>0.21739130434782608</v>
      </c>
      <c r="AH104">
        <f>SUMIFS(Таблица!AE$3:AE$380,Таблица!$B$3:$B$380,$B104)</f>
        <v>1</v>
      </c>
      <c r="AI104" s="52">
        <f t="shared" si="25"/>
        <v>2.1739130434782608E-2</v>
      </c>
      <c r="AJ104">
        <f>SUMIFS(Таблица!AG$3:AG$380,Таблица!$B$3:$B$380,$B104)</f>
        <v>7</v>
      </c>
      <c r="AK104" s="52">
        <f t="shared" si="26"/>
        <v>0.15217391304347827</v>
      </c>
      <c r="AL104">
        <f>SUMIFS(Таблица!AI$3:AI$380,Таблица!$B$3:$B$380,$B104)</f>
        <v>23</v>
      </c>
      <c r="AM104" s="52">
        <f t="shared" si="27"/>
        <v>0.5</v>
      </c>
    </row>
    <row r="105" spans="2:39">
      <c r="B105" t="s">
        <v>2108</v>
      </c>
      <c r="D105">
        <f>SUMIFS(Таблица!D$3:D$380,Таблица!$B$3:$B$380,$B105)</f>
        <v>427</v>
      </c>
      <c r="E105">
        <f>SUM($D$2:$D105)</f>
        <v>289096</v>
      </c>
      <c r="F105">
        <f>SUMIFS(Таблица!E$3:E$380,Таблица!$B$3:$B$380,$B105)</f>
        <v>427</v>
      </c>
      <c r="G105">
        <f>SUM($F$2:$F105)</f>
        <v>288891</v>
      </c>
      <c r="H105">
        <f t="shared" si="21"/>
        <v>295</v>
      </c>
      <c r="I105">
        <f>SUM($H$2:$H105)</f>
        <v>221278</v>
      </c>
      <c r="J105" s="52">
        <f t="shared" si="22"/>
        <v>0.69086651053864168</v>
      </c>
      <c r="K105">
        <f>SUMIFS(Таблица!G$3:G$380,Таблица!$B$3:$B$380,$B105)</f>
        <v>437</v>
      </c>
      <c r="L105">
        <f>SUMIFS(Таблица!H$3:H$380,Таблица!$B$3:$B$380,$B105)</f>
        <v>590</v>
      </c>
      <c r="M105">
        <f>SUMIFS(Таблица!I$3:I$380,Таблица!$B$3:$B$380,$B105)</f>
        <v>0</v>
      </c>
      <c r="N105">
        <f>SUMIFS(Таблица!K$3:K$380,Таблица!$B$3:$B$380,$B105)</f>
        <v>404</v>
      </c>
      <c r="O105">
        <f>SUMIFS(Таблица!L$3:L$380,Таблица!$B$3:$B$380,$B105)</f>
        <v>23</v>
      </c>
      <c r="P105">
        <f>SUMIFS(Таблица!M$3:M$380,Таблица!$B$3:$B$380,$B105)</f>
        <v>163</v>
      </c>
      <c r="Q105">
        <f>SUMIFS(Таблица!N$3:N$380,Таблица!$B$3:$B$380,$B105)</f>
        <v>23</v>
      </c>
      <c r="R105">
        <f>SUMIFS(Таблица!O$3:O$380,Таблица!$B$3:$B$380,$B105)</f>
        <v>404</v>
      </c>
      <c r="S105">
        <f>SUMIFS(Таблица!P$3:P$380,Таблица!$B$3:$B$380,$B105)</f>
        <v>3</v>
      </c>
      <c r="T105">
        <f>SUMIFS(Таблица!Q$3:Q$380,Таблица!$B$3:$B$380,$B105)</f>
        <v>424</v>
      </c>
      <c r="U105">
        <f>SUMIFS(Таблица!R$3:R$380,Таблица!$B$3:$B$380,$B105)</f>
        <v>10</v>
      </c>
      <c r="V105">
        <f>SUMIFS(Таблица!S$3:S$380,Таблица!$B$3:$B$380,$B105)</f>
        <v>0</v>
      </c>
      <c r="W105">
        <f>SUMIFS(Таблица!T$3:T$380,Таблица!$B$3:$B$380,$B105)</f>
        <v>4</v>
      </c>
      <c r="X105">
        <f>SUMIFS(Таблица!U$3:U$380,Таблица!$B$3:$B$380,$B105)</f>
        <v>10</v>
      </c>
      <c r="Y105">
        <f>SUMIFS(Таблица!V$3:V$380,Таблица!$B$3:$B$380,$B105)</f>
        <v>0</v>
      </c>
      <c r="Z105">
        <f>SUMIFS(Таблица!W$3:W$380,Таблица!$B$3:$B$380,$B105)</f>
        <v>0</v>
      </c>
      <c r="AA105">
        <f>SUMIFS(Таблица!X$3:X$380,Таблица!$B$3:$B$380,$B105)</f>
        <v>0</v>
      </c>
      <c r="AB105">
        <f>SUMIFS(Таблица!Y$3:Y$380,Таблица!$B$3:$B$380,$B105)</f>
        <v>0</v>
      </c>
      <c r="AD105">
        <f>SUMIFS(Таблица!AA$3:AA$380,Таблица!$B$3:$B$380,$B105)</f>
        <v>12</v>
      </c>
      <c r="AE105" s="52">
        <f t="shared" si="23"/>
        <v>2.8103044496487119E-2</v>
      </c>
      <c r="AF105">
        <f>SUMIFS(Таблица!AC$3:AC$380,Таблица!$B$3:$B$380,$B105)</f>
        <v>37</v>
      </c>
      <c r="AG105" s="52">
        <f t="shared" si="24"/>
        <v>8.6651053864168617E-2</v>
      </c>
      <c r="AH105">
        <f>SUMIFS(Таблица!AE$3:AE$380,Таблица!$B$3:$B$380,$B105)</f>
        <v>15</v>
      </c>
      <c r="AI105" s="52">
        <f t="shared" si="25"/>
        <v>3.5128805620608897E-2</v>
      </c>
      <c r="AJ105">
        <f>SUMIFS(Таблица!AG$3:AG$380,Таблица!$B$3:$B$380,$B105)</f>
        <v>65</v>
      </c>
      <c r="AK105" s="52">
        <f t="shared" si="26"/>
        <v>0.1522248243559719</v>
      </c>
      <c r="AL105">
        <f>SUMIFS(Таблица!AI$3:AI$380,Таблица!$B$3:$B$380,$B105)</f>
        <v>295</v>
      </c>
      <c r="AM105" s="52">
        <f t="shared" si="27"/>
        <v>0.69086651053864168</v>
      </c>
    </row>
    <row r="106" spans="2:39">
      <c r="B106" t="s">
        <v>2111</v>
      </c>
      <c r="D106">
        <f>SUMIFS(Таблица!D$3:D$380,Таблица!$B$3:$B$380,$B106)</f>
        <v>170</v>
      </c>
      <c r="E106">
        <f>SUM($D$2:$D106)</f>
        <v>289266</v>
      </c>
      <c r="F106">
        <f>SUMIFS(Таблица!E$3:E$380,Таблица!$B$3:$B$380,$B106)</f>
        <v>170</v>
      </c>
      <c r="G106">
        <f>SUM($F$2:$F106)</f>
        <v>289061</v>
      </c>
      <c r="H106">
        <f t="shared" si="21"/>
        <v>104</v>
      </c>
      <c r="I106">
        <f>SUM($H$2:$H106)</f>
        <v>221382</v>
      </c>
      <c r="J106" s="52">
        <f t="shared" si="22"/>
        <v>0.61176470588235299</v>
      </c>
      <c r="K106">
        <f>SUMIFS(Таблица!G$3:G$380,Таблица!$B$3:$B$380,$B106)</f>
        <v>170</v>
      </c>
      <c r="L106">
        <f>SUMIFS(Таблица!H$3:H$380,Таблица!$B$3:$B$380,$B106)</f>
        <v>400</v>
      </c>
      <c r="M106">
        <f>SUMIFS(Таблица!I$3:I$380,Таблица!$B$3:$B$380,$B106)</f>
        <v>0</v>
      </c>
      <c r="N106">
        <f>SUMIFS(Таблица!K$3:K$380,Таблица!$B$3:$B$380,$B106)</f>
        <v>170</v>
      </c>
      <c r="O106">
        <f>SUMIFS(Таблица!L$3:L$380,Таблица!$B$3:$B$380,$B106)</f>
        <v>0</v>
      </c>
      <c r="P106">
        <f>SUMIFS(Таблица!M$3:M$380,Таблица!$B$3:$B$380,$B106)</f>
        <v>230</v>
      </c>
      <c r="Q106">
        <f>SUMIFS(Таблица!N$3:N$380,Таблица!$B$3:$B$380,$B106)</f>
        <v>0</v>
      </c>
      <c r="R106">
        <f>SUMIFS(Таблица!O$3:O$380,Таблица!$B$3:$B$380,$B106)</f>
        <v>170</v>
      </c>
      <c r="S106">
        <f>SUMIFS(Таблица!P$3:P$380,Таблица!$B$3:$B$380,$B106)</f>
        <v>2</v>
      </c>
      <c r="T106">
        <f>SUMIFS(Таблица!Q$3:Q$380,Таблица!$B$3:$B$380,$B106)</f>
        <v>168</v>
      </c>
      <c r="U106">
        <f>SUMIFS(Таблица!R$3:R$380,Таблица!$B$3:$B$380,$B106)</f>
        <v>10</v>
      </c>
      <c r="V106">
        <f>SUMIFS(Таблица!S$3:S$380,Таблица!$B$3:$B$380,$B106)</f>
        <v>0</v>
      </c>
      <c r="W106">
        <f>SUMIFS(Таблица!T$3:T$380,Таблица!$B$3:$B$380,$B106)</f>
        <v>0</v>
      </c>
      <c r="X106">
        <f>SUMIFS(Таблица!U$3:U$380,Таблица!$B$3:$B$380,$B106)</f>
        <v>10</v>
      </c>
      <c r="Y106">
        <f>SUMIFS(Таблица!V$3:V$380,Таблица!$B$3:$B$380,$B106)</f>
        <v>0</v>
      </c>
      <c r="Z106">
        <f>SUMIFS(Таблица!W$3:W$380,Таблица!$B$3:$B$380,$B106)</f>
        <v>0</v>
      </c>
      <c r="AA106">
        <f>SUMIFS(Таблица!X$3:X$380,Таблица!$B$3:$B$380,$B106)</f>
        <v>0</v>
      </c>
      <c r="AB106">
        <f>SUMIFS(Таблица!Y$3:Y$380,Таблица!$B$3:$B$380,$B106)</f>
        <v>0</v>
      </c>
      <c r="AD106">
        <f>SUMIFS(Таблица!AA$3:AA$380,Таблица!$B$3:$B$380,$B106)</f>
        <v>7</v>
      </c>
      <c r="AE106" s="52">
        <f t="shared" si="23"/>
        <v>4.1176470588235294E-2</v>
      </c>
      <c r="AF106">
        <f>SUMIFS(Таблица!AC$3:AC$380,Таблица!$B$3:$B$380,$B106)</f>
        <v>26</v>
      </c>
      <c r="AG106" s="52">
        <f t="shared" si="24"/>
        <v>0.15294117647058825</v>
      </c>
      <c r="AH106">
        <f>SUMIFS(Таблица!AE$3:AE$380,Таблица!$B$3:$B$380,$B106)</f>
        <v>3</v>
      </c>
      <c r="AI106" s="52">
        <f t="shared" si="25"/>
        <v>1.7647058823529412E-2</v>
      </c>
      <c r="AJ106">
        <f>SUMIFS(Таблица!AG$3:AG$380,Таблица!$B$3:$B$380,$B106)</f>
        <v>28</v>
      </c>
      <c r="AK106" s="52">
        <f t="shared" si="26"/>
        <v>0.16470588235294117</v>
      </c>
      <c r="AL106">
        <f>SUMIFS(Таблица!AI$3:AI$380,Таблица!$B$3:$B$380,$B106)</f>
        <v>104</v>
      </c>
      <c r="AM106" s="52">
        <f t="shared" si="27"/>
        <v>0.61176470588235299</v>
      </c>
    </row>
    <row r="107" spans="2:39">
      <c r="B107" t="s">
        <v>2114</v>
      </c>
      <c r="D107">
        <f>SUMIFS(Таблица!D$3:D$380,Таблица!$B$3:$B$380,$B107)</f>
        <v>93</v>
      </c>
      <c r="E107">
        <f>SUM($D$2:$D107)</f>
        <v>289359</v>
      </c>
      <c r="F107">
        <f>SUMIFS(Таблица!E$3:E$380,Таблица!$B$3:$B$380,$B107)</f>
        <v>93</v>
      </c>
      <c r="G107">
        <f>SUM($F$2:$F107)</f>
        <v>289154</v>
      </c>
      <c r="H107">
        <f t="shared" si="21"/>
        <v>32</v>
      </c>
      <c r="I107">
        <f>SUM($H$2:$H107)</f>
        <v>221414</v>
      </c>
      <c r="J107" s="52">
        <f t="shared" si="22"/>
        <v>0.34408602150537637</v>
      </c>
      <c r="K107">
        <f>SUMIFS(Таблица!G$3:G$380,Таблица!$B$3:$B$380,$B107)</f>
        <v>93</v>
      </c>
      <c r="L107">
        <f>SUMIFS(Таблица!H$3:H$380,Таблица!$B$3:$B$380,$B107)</f>
        <v>93</v>
      </c>
      <c r="M107">
        <f>SUMIFS(Таблица!I$3:I$380,Таблица!$B$3:$B$380,$B107)</f>
        <v>0</v>
      </c>
      <c r="N107">
        <f>SUMIFS(Таблица!K$3:K$380,Таблица!$B$3:$B$380,$B107)</f>
        <v>93</v>
      </c>
      <c r="O107">
        <f>SUMIFS(Таблица!L$3:L$380,Таблица!$B$3:$B$380,$B107)</f>
        <v>0</v>
      </c>
      <c r="P107">
        <f>SUMIFS(Таблица!M$3:M$380,Таблица!$B$3:$B$380,$B107)</f>
        <v>0</v>
      </c>
      <c r="Q107">
        <f>SUMIFS(Таблица!N$3:N$380,Таблица!$B$3:$B$380,$B107)</f>
        <v>0</v>
      </c>
      <c r="R107">
        <f>SUMIFS(Таблица!O$3:O$380,Таблица!$B$3:$B$380,$B107)</f>
        <v>93</v>
      </c>
      <c r="S107">
        <f>SUMIFS(Таблица!P$3:P$380,Таблица!$B$3:$B$380,$B107)</f>
        <v>2</v>
      </c>
      <c r="T107">
        <f>SUMIFS(Таблица!Q$3:Q$380,Таблица!$B$3:$B$380,$B107)</f>
        <v>91</v>
      </c>
      <c r="U107">
        <f>SUMIFS(Таблица!R$3:R$380,Таблица!$B$3:$B$380,$B107)</f>
        <v>5</v>
      </c>
      <c r="V107">
        <f>SUMIFS(Таблица!S$3:S$380,Таблица!$B$3:$B$380,$B107)</f>
        <v>0</v>
      </c>
      <c r="W107">
        <f>SUMIFS(Таблица!T$3:T$380,Таблица!$B$3:$B$380,$B107)</f>
        <v>16</v>
      </c>
      <c r="X107">
        <f>SUMIFS(Таблица!U$3:U$380,Таблица!$B$3:$B$380,$B107)</f>
        <v>5</v>
      </c>
      <c r="Y107">
        <f>SUMIFS(Таблица!V$3:V$380,Таблица!$B$3:$B$380,$B107)</f>
        <v>0</v>
      </c>
      <c r="Z107">
        <f>SUMIFS(Таблица!W$3:W$380,Таблица!$B$3:$B$380,$B107)</f>
        <v>0</v>
      </c>
      <c r="AA107">
        <f>SUMIFS(Таблица!X$3:X$380,Таблица!$B$3:$B$380,$B107)</f>
        <v>0</v>
      </c>
      <c r="AB107">
        <f>SUMIFS(Таблица!Y$3:Y$380,Таблица!$B$3:$B$380,$B107)</f>
        <v>0</v>
      </c>
      <c r="AD107">
        <f>SUMIFS(Таблица!AA$3:AA$380,Таблица!$B$3:$B$380,$B107)</f>
        <v>1</v>
      </c>
      <c r="AE107" s="52">
        <f t="shared" si="23"/>
        <v>1.0752688172043012E-2</v>
      </c>
      <c r="AF107">
        <f>SUMIFS(Таблица!AC$3:AC$380,Таблица!$B$3:$B$380,$B107)</f>
        <v>6</v>
      </c>
      <c r="AG107" s="52">
        <f t="shared" si="24"/>
        <v>6.4516129032258063E-2</v>
      </c>
      <c r="AH107">
        <f>SUMIFS(Таблица!AE$3:AE$380,Таблица!$B$3:$B$380,$B107)</f>
        <v>3</v>
      </c>
      <c r="AI107" s="52">
        <f t="shared" si="25"/>
        <v>3.2258064516129031E-2</v>
      </c>
      <c r="AJ107">
        <f>SUMIFS(Таблица!AG$3:AG$380,Таблица!$B$3:$B$380,$B107)</f>
        <v>49</v>
      </c>
      <c r="AK107" s="52">
        <f t="shared" si="26"/>
        <v>0.5268817204301075</v>
      </c>
      <c r="AL107">
        <f>SUMIFS(Таблица!AI$3:AI$380,Таблица!$B$3:$B$380,$B107)</f>
        <v>32</v>
      </c>
      <c r="AM107" s="52">
        <f t="shared" si="27"/>
        <v>0.34408602150537637</v>
      </c>
    </row>
    <row r="108" spans="2:39">
      <c r="B108" t="s">
        <v>2116</v>
      </c>
      <c r="D108">
        <f>SUMIFS(Таблица!D$3:D$380,Таблица!$B$3:$B$380,$B108)</f>
        <v>75</v>
      </c>
      <c r="E108">
        <f>SUM($D$2:$D108)</f>
        <v>289434</v>
      </c>
      <c r="F108">
        <f>SUMIFS(Таблица!E$3:E$380,Таблица!$B$3:$B$380,$B108)</f>
        <v>75</v>
      </c>
      <c r="G108">
        <f>SUM($F$2:$F108)</f>
        <v>289229</v>
      </c>
      <c r="H108">
        <f t="shared" si="21"/>
        <v>40</v>
      </c>
      <c r="I108">
        <f>SUM($H$2:$H108)</f>
        <v>221454</v>
      </c>
      <c r="J108" s="52">
        <f t="shared" si="22"/>
        <v>0.53333333333333333</v>
      </c>
      <c r="K108">
        <f>SUMIFS(Таблица!G$3:G$380,Таблица!$B$3:$B$380,$B108)</f>
        <v>75</v>
      </c>
      <c r="L108">
        <f>SUMIFS(Таблица!H$3:H$380,Таблица!$B$3:$B$380,$B108)</f>
        <v>120</v>
      </c>
      <c r="M108">
        <f>SUMIFS(Таблица!I$3:I$380,Таблица!$B$3:$B$380,$B108)</f>
        <v>0</v>
      </c>
      <c r="N108">
        <f>SUMIFS(Таблица!K$3:K$380,Таблица!$B$3:$B$380,$B108)</f>
        <v>75</v>
      </c>
      <c r="O108">
        <f>SUMIFS(Таблица!L$3:L$380,Таблица!$B$3:$B$380,$B108)</f>
        <v>0</v>
      </c>
      <c r="P108">
        <f>SUMIFS(Таблица!M$3:M$380,Таблица!$B$3:$B$380,$B108)</f>
        <v>45</v>
      </c>
      <c r="Q108">
        <f>SUMIFS(Таблица!N$3:N$380,Таблица!$B$3:$B$380,$B108)</f>
        <v>0</v>
      </c>
      <c r="R108">
        <f>SUMIFS(Таблица!O$3:O$380,Таблица!$B$3:$B$380,$B108)</f>
        <v>75</v>
      </c>
      <c r="S108">
        <f>SUMIFS(Таблица!P$3:P$380,Таблица!$B$3:$B$380,$B108)</f>
        <v>4</v>
      </c>
      <c r="T108">
        <f>SUMIFS(Таблица!Q$3:Q$380,Таблица!$B$3:$B$380,$B108)</f>
        <v>71</v>
      </c>
      <c r="U108">
        <f>SUMIFS(Таблица!R$3:R$380,Таблица!$B$3:$B$380,$B108)</f>
        <v>5</v>
      </c>
      <c r="V108">
        <f>SUMIFS(Таблица!S$3:S$380,Таблица!$B$3:$B$380,$B108)</f>
        <v>0</v>
      </c>
      <c r="W108">
        <f>SUMIFS(Таблица!T$3:T$380,Таблица!$B$3:$B$380,$B108)</f>
        <v>1</v>
      </c>
      <c r="X108">
        <f>SUMIFS(Таблица!U$3:U$380,Таблица!$B$3:$B$380,$B108)</f>
        <v>5</v>
      </c>
      <c r="Y108">
        <f>SUMIFS(Таблица!V$3:V$380,Таблица!$B$3:$B$380,$B108)</f>
        <v>0</v>
      </c>
      <c r="Z108">
        <f>SUMIFS(Таблица!W$3:W$380,Таблица!$B$3:$B$380,$B108)</f>
        <v>0</v>
      </c>
      <c r="AA108">
        <f>SUMIFS(Таблица!X$3:X$380,Таблица!$B$3:$B$380,$B108)</f>
        <v>0</v>
      </c>
      <c r="AB108">
        <f>SUMIFS(Таблица!Y$3:Y$380,Таблица!$B$3:$B$380,$B108)</f>
        <v>0</v>
      </c>
      <c r="AD108">
        <f>SUMIFS(Таблица!AA$3:AA$380,Таблица!$B$3:$B$380,$B108)</f>
        <v>1</v>
      </c>
      <c r="AE108" s="52">
        <f t="shared" si="23"/>
        <v>1.3333333333333334E-2</v>
      </c>
      <c r="AF108">
        <f>SUMIFS(Таблица!AC$3:AC$380,Таблица!$B$3:$B$380,$B108)</f>
        <v>13</v>
      </c>
      <c r="AG108" s="52">
        <f t="shared" si="24"/>
        <v>0.17333333333333334</v>
      </c>
      <c r="AH108">
        <f>SUMIFS(Таблица!AE$3:AE$380,Таблица!$B$3:$B$380,$B108)</f>
        <v>5</v>
      </c>
      <c r="AI108" s="52">
        <f t="shared" si="25"/>
        <v>6.6666666666666666E-2</v>
      </c>
      <c r="AJ108">
        <f>SUMIFS(Таблица!AG$3:AG$380,Таблица!$B$3:$B$380,$B108)</f>
        <v>12</v>
      </c>
      <c r="AK108" s="52">
        <f t="shared" si="26"/>
        <v>0.16</v>
      </c>
      <c r="AL108">
        <f>SUMIFS(Таблица!AI$3:AI$380,Таблица!$B$3:$B$380,$B108)</f>
        <v>40</v>
      </c>
      <c r="AM108" s="52">
        <f t="shared" si="27"/>
        <v>0.53333333333333333</v>
      </c>
    </row>
    <row r="109" spans="2:39">
      <c r="B109" t="s">
        <v>2266</v>
      </c>
      <c r="D109">
        <f>SUMIFS(Таблица!D$3:D$380,Таблица!$B$3:$B$380,$B109)</f>
        <v>801</v>
      </c>
      <c r="E109">
        <f>SUM($D$2:$D109)</f>
        <v>290235</v>
      </c>
      <c r="F109">
        <f>SUMIFS(Таблица!E$3:E$380,Таблица!$B$3:$B$380,$B109)</f>
        <v>801</v>
      </c>
      <c r="G109">
        <f>SUM($F$2:$F109)</f>
        <v>290030</v>
      </c>
      <c r="H109">
        <f t="shared" si="21"/>
        <v>545</v>
      </c>
      <c r="I109">
        <f>SUM($H$2:$H109)</f>
        <v>221999</v>
      </c>
      <c r="J109" s="52">
        <f t="shared" si="22"/>
        <v>0.68039950062421972</v>
      </c>
      <c r="K109">
        <f>SUMIFS(Таблица!G$3:G$380,Таблица!$B$3:$B$380,$B109)</f>
        <v>1338</v>
      </c>
      <c r="L109">
        <f>SUMIFS(Таблица!H$3:H$380,Таблица!$B$3:$B$380,$B109)</f>
        <v>1400</v>
      </c>
      <c r="M109">
        <f>SUMIFS(Таблица!I$3:I$380,Таблица!$B$3:$B$380,$B109)</f>
        <v>17</v>
      </c>
      <c r="N109">
        <f>SUMIFS(Таблица!K$3:K$380,Таблица!$B$3:$B$380,$B109)</f>
        <v>783</v>
      </c>
      <c r="O109">
        <f>SUMIFS(Таблица!L$3:L$380,Таблица!$B$3:$B$380,$B109)</f>
        <v>1</v>
      </c>
      <c r="P109">
        <f>SUMIFS(Таблица!M$3:M$380,Таблица!$B$3:$B$380,$B109)</f>
        <v>599</v>
      </c>
      <c r="Q109">
        <f>SUMIFS(Таблица!N$3:N$380,Таблица!$B$3:$B$380,$B109)</f>
        <v>18</v>
      </c>
      <c r="R109">
        <f>SUMIFS(Таблица!O$3:O$380,Таблица!$B$3:$B$380,$B109)</f>
        <v>783</v>
      </c>
      <c r="S109">
        <f>SUMIFS(Таблица!P$3:P$380,Таблица!$B$3:$B$380,$B109)</f>
        <v>9</v>
      </c>
      <c r="T109">
        <f>SUMIFS(Таблица!Q$3:Q$380,Таблица!$B$3:$B$380,$B109)</f>
        <v>792</v>
      </c>
      <c r="U109">
        <f>SUMIFS(Таблица!R$3:R$380,Таблица!$B$3:$B$380,$B109)</f>
        <v>10</v>
      </c>
      <c r="V109">
        <f>SUMIFS(Таблица!S$3:S$380,Таблица!$B$3:$B$380,$B109)</f>
        <v>0</v>
      </c>
      <c r="W109">
        <f>SUMIFS(Таблица!T$3:T$380,Таблица!$B$3:$B$380,$B109)</f>
        <v>32</v>
      </c>
      <c r="X109">
        <f>SUMIFS(Таблица!U$3:U$380,Таблица!$B$3:$B$380,$B109)</f>
        <v>10</v>
      </c>
      <c r="Y109">
        <f>SUMIFS(Таблица!V$3:V$380,Таблица!$B$3:$B$380,$B109)</f>
        <v>0</v>
      </c>
      <c r="Z109">
        <f>SUMIFS(Таблица!W$3:W$380,Таблица!$B$3:$B$380,$B109)</f>
        <v>0</v>
      </c>
      <c r="AA109">
        <f>SUMIFS(Таблица!X$3:X$380,Таблица!$B$3:$B$380,$B109)</f>
        <v>0</v>
      </c>
      <c r="AB109">
        <f>SUMIFS(Таблица!Y$3:Y$380,Таблица!$B$3:$B$380,$B109)</f>
        <v>0</v>
      </c>
      <c r="AD109">
        <f>SUMIFS(Таблица!AA$3:AA$380,Таблица!$B$3:$B$380,$B109)</f>
        <v>20</v>
      </c>
      <c r="AE109" s="52">
        <f t="shared" si="23"/>
        <v>2.4968789013732832E-2</v>
      </c>
      <c r="AF109">
        <f>SUMIFS(Таблица!AC$3:AC$380,Таблица!$B$3:$B$380,$B109)</f>
        <v>73</v>
      </c>
      <c r="AG109" s="52">
        <f t="shared" si="24"/>
        <v>9.1136079900124844E-2</v>
      </c>
      <c r="AH109">
        <f>SUMIFS(Таблица!AE$3:AE$380,Таблица!$B$3:$B$380,$B109)</f>
        <v>11</v>
      </c>
      <c r="AI109" s="52">
        <f t="shared" si="25"/>
        <v>1.3732833957553059E-2</v>
      </c>
      <c r="AJ109">
        <f>SUMIFS(Таблица!AG$3:AG$380,Таблица!$B$3:$B$380,$B109)</f>
        <v>143</v>
      </c>
      <c r="AK109" s="52">
        <f t="shared" si="26"/>
        <v>0.17852684144818975</v>
      </c>
      <c r="AL109">
        <f>SUMIFS(Таблица!AI$3:AI$380,Таблица!$B$3:$B$380,$B109)</f>
        <v>545</v>
      </c>
      <c r="AM109" s="52">
        <f t="shared" si="27"/>
        <v>0.68039950062421972</v>
      </c>
    </row>
    <row r="110" spans="2:39">
      <c r="B110" t="s">
        <v>2119</v>
      </c>
      <c r="D110">
        <f>SUMIFS(Таблица!D$3:D$380,Таблица!$B$3:$B$380,$B110)</f>
        <v>519</v>
      </c>
      <c r="E110">
        <f>SUM($D$2:$D110)</f>
        <v>290754</v>
      </c>
      <c r="F110">
        <f>SUMIFS(Таблица!E$3:E$380,Таблица!$B$3:$B$380,$B110)</f>
        <v>519</v>
      </c>
      <c r="G110">
        <f>SUM($F$2:$F110)</f>
        <v>290549</v>
      </c>
      <c r="H110">
        <f t="shared" si="21"/>
        <v>142</v>
      </c>
      <c r="I110">
        <f>SUM($H$2:$H110)</f>
        <v>222141</v>
      </c>
      <c r="J110" s="52">
        <f t="shared" si="22"/>
        <v>0.27360308285163776</v>
      </c>
      <c r="K110">
        <f>SUMIFS(Таблица!G$3:G$380,Таблица!$B$3:$B$380,$B110)</f>
        <v>875</v>
      </c>
      <c r="L110">
        <f>SUMIFS(Таблица!H$3:H$380,Таблица!$B$3:$B$380,$B110)</f>
        <v>800</v>
      </c>
      <c r="M110">
        <f>SUMIFS(Таблица!I$3:I$380,Таблица!$B$3:$B$380,$B110)</f>
        <v>0</v>
      </c>
      <c r="N110">
        <f>SUMIFS(Таблица!K$3:K$380,Таблица!$B$3:$B$380,$B110)</f>
        <v>519</v>
      </c>
      <c r="O110">
        <f>SUMIFS(Таблица!L$3:L$380,Таблица!$B$3:$B$380,$B110)</f>
        <v>0</v>
      </c>
      <c r="P110">
        <f>SUMIFS(Таблица!M$3:M$380,Таблица!$B$3:$B$380,$B110)</f>
        <v>281</v>
      </c>
      <c r="Q110">
        <f>SUMIFS(Таблица!N$3:N$380,Таблица!$B$3:$B$380,$B110)</f>
        <v>0</v>
      </c>
      <c r="R110">
        <f>SUMIFS(Таблица!O$3:O$380,Таблица!$B$3:$B$380,$B110)</f>
        <v>519</v>
      </c>
      <c r="S110">
        <f>SUMIFS(Таблица!P$3:P$380,Таблица!$B$3:$B$380,$B110)</f>
        <v>12</v>
      </c>
      <c r="T110">
        <f>SUMIFS(Таблица!Q$3:Q$380,Таблица!$B$3:$B$380,$B110)</f>
        <v>507</v>
      </c>
      <c r="U110">
        <f>SUMIFS(Таблица!R$3:R$380,Таблица!$B$3:$B$380,$B110)</f>
        <v>5</v>
      </c>
      <c r="V110">
        <f>SUMIFS(Таблица!S$3:S$380,Таблица!$B$3:$B$380,$B110)</f>
        <v>0</v>
      </c>
      <c r="W110">
        <f>SUMIFS(Таблица!T$3:T$380,Таблица!$B$3:$B$380,$B110)</f>
        <v>32</v>
      </c>
      <c r="X110">
        <f>SUMIFS(Таблица!U$3:U$380,Таблица!$B$3:$B$380,$B110)</f>
        <v>5</v>
      </c>
      <c r="Y110">
        <f>SUMIFS(Таблица!V$3:V$380,Таблица!$B$3:$B$380,$B110)</f>
        <v>0</v>
      </c>
      <c r="Z110">
        <f>SUMIFS(Таблица!W$3:W$380,Таблица!$B$3:$B$380,$B110)</f>
        <v>0</v>
      </c>
      <c r="AA110">
        <f>SUMIFS(Таблица!X$3:X$380,Таблица!$B$3:$B$380,$B110)</f>
        <v>0</v>
      </c>
      <c r="AB110">
        <f>SUMIFS(Таблица!Y$3:Y$380,Таблица!$B$3:$B$380,$B110)</f>
        <v>0</v>
      </c>
      <c r="AD110">
        <f>SUMIFS(Таблица!AA$3:AA$380,Таблица!$B$3:$B$380,$B110)</f>
        <v>14</v>
      </c>
      <c r="AE110" s="52">
        <f t="shared" si="23"/>
        <v>2.6974951830443159E-2</v>
      </c>
      <c r="AF110">
        <f>SUMIFS(Таблица!AC$3:AC$380,Таблица!$B$3:$B$380,$B110)</f>
        <v>68</v>
      </c>
      <c r="AG110" s="52">
        <f t="shared" si="24"/>
        <v>0.13102119460500963</v>
      </c>
      <c r="AH110">
        <f>SUMIFS(Таблица!AE$3:AE$380,Таблица!$B$3:$B$380,$B110)</f>
        <v>30</v>
      </c>
      <c r="AI110" s="52">
        <f t="shared" si="25"/>
        <v>5.7803468208092484E-2</v>
      </c>
      <c r="AJ110">
        <f>SUMIFS(Таблица!AG$3:AG$380,Таблица!$B$3:$B$380,$B110)</f>
        <v>253</v>
      </c>
      <c r="AK110" s="52">
        <f t="shared" si="26"/>
        <v>0.48747591522157996</v>
      </c>
      <c r="AL110">
        <f>SUMIFS(Таблица!AI$3:AI$380,Таблица!$B$3:$B$380,$B110)</f>
        <v>142</v>
      </c>
      <c r="AM110" s="52">
        <f t="shared" si="27"/>
        <v>0.27360308285163776</v>
      </c>
    </row>
    <row r="111" spans="2:39">
      <c r="B111" t="s">
        <v>2121</v>
      </c>
      <c r="D111">
        <f>SUMIFS(Таблица!D$3:D$380,Таблица!$B$3:$B$380,$B111)</f>
        <v>1124</v>
      </c>
      <c r="E111">
        <f>SUM($D$2:$D111)</f>
        <v>291878</v>
      </c>
      <c r="F111">
        <f>SUMIFS(Таблица!E$3:E$380,Таблица!$B$3:$B$380,$B111)</f>
        <v>1124</v>
      </c>
      <c r="G111">
        <f>SUM($F$2:$F111)</f>
        <v>291673</v>
      </c>
      <c r="H111">
        <f t="shared" si="21"/>
        <v>911</v>
      </c>
      <c r="I111">
        <f>SUM($H$2:$H111)</f>
        <v>223052</v>
      </c>
      <c r="J111" s="52">
        <f t="shared" si="22"/>
        <v>0.81049822064056942</v>
      </c>
      <c r="K111">
        <f>SUMIFS(Таблица!G$3:G$380,Таблица!$B$3:$B$380,$B111)</f>
        <v>1124</v>
      </c>
      <c r="L111">
        <f>SUMIFS(Таблица!H$3:H$380,Таблица!$B$3:$B$380,$B111)</f>
        <v>5200</v>
      </c>
      <c r="M111">
        <f>SUMIFS(Таблица!I$3:I$380,Таблица!$B$3:$B$380,$B111)</f>
        <v>0</v>
      </c>
      <c r="N111">
        <f>SUMIFS(Таблица!K$3:K$380,Таблица!$B$3:$B$380,$B111)</f>
        <v>1123</v>
      </c>
      <c r="O111">
        <f>SUMIFS(Таблица!L$3:L$380,Таблица!$B$3:$B$380,$B111)</f>
        <v>1</v>
      </c>
      <c r="P111">
        <f>SUMIFS(Таблица!M$3:M$380,Таблица!$B$3:$B$380,$B111)</f>
        <v>4076</v>
      </c>
      <c r="Q111">
        <f>SUMIFS(Таблица!N$3:N$380,Таблица!$B$3:$B$380,$B111)</f>
        <v>1</v>
      </c>
      <c r="R111">
        <f>SUMIFS(Таблица!O$3:O$380,Таблица!$B$3:$B$380,$B111)</f>
        <v>1123</v>
      </c>
      <c r="S111">
        <f>SUMIFS(Таблица!P$3:P$380,Таблица!$B$3:$B$380,$B111)</f>
        <v>3</v>
      </c>
      <c r="T111">
        <f>SUMIFS(Таблица!Q$3:Q$380,Таблица!$B$3:$B$380,$B111)</f>
        <v>1121</v>
      </c>
      <c r="U111">
        <f>SUMIFS(Таблица!R$3:R$380,Таблица!$B$3:$B$380,$B111)</f>
        <v>20</v>
      </c>
      <c r="V111">
        <f>SUMIFS(Таблица!S$3:S$380,Таблица!$B$3:$B$380,$B111)</f>
        <v>0</v>
      </c>
      <c r="W111">
        <f>SUMIFS(Таблица!T$3:T$380,Таблица!$B$3:$B$380,$B111)</f>
        <v>2</v>
      </c>
      <c r="X111">
        <f>SUMIFS(Таблица!U$3:U$380,Таблица!$B$3:$B$380,$B111)</f>
        <v>20</v>
      </c>
      <c r="Y111">
        <f>SUMIFS(Таблица!V$3:V$380,Таблица!$B$3:$B$380,$B111)</f>
        <v>0</v>
      </c>
      <c r="Z111">
        <f>SUMIFS(Таблица!W$3:W$380,Таблица!$B$3:$B$380,$B111)</f>
        <v>0</v>
      </c>
      <c r="AA111">
        <f>SUMIFS(Таблица!X$3:X$380,Таблица!$B$3:$B$380,$B111)</f>
        <v>0</v>
      </c>
      <c r="AB111">
        <f>SUMIFS(Таблица!Y$3:Y$380,Таблица!$B$3:$B$380,$B111)</f>
        <v>0</v>
      </c>
      <c r="AD111">
        <f>SUMIFS(Таблица!AA$3:AA$380,Таблица!$B$3:$B$380,$B111)</f>
        <v>37</v>
      </c>
      <c r="AE111" s="52">
        <f t="shared" si="23"/>
        <v>3.2918149466192169E-2</v>
      </c>
      <c r="AF111">
        <f>SUMIFS(Таблица!AC$3:AC$380,Таблица!$B$3:$B$380,$B111)</f>
        <v>121</v>
      </c>
      <c r="AG111" s="52">
        <f t="shared" si="24"/>
        <v>0.10765124555160142</v>
      </c>
      <c r="AH111">
        <f>SUMIFS(Таблица!AE$3:AE$380,Таблица!$B$3:$B$380,$B111)</f>
        <v>14</v>
      </c>
      <c r="AI111" s="52">
        <f t="shared" si="25"/>
        <v>1.2455516014234875E-2</v>
      </c>
      <c r="AJ111">
        <f>SUMIFS(Таблица!AG$3:AG$380,Таблица!$B$3:$B$380,$B111)</f>
        <v>38</v>
      </c>
      <c r="AK111" s="52">
        <f t="shared" si="26"/>
        <v>3.3807829181494664E-2</v>
      </c>
      <c r="AL111">
        <f>SUMIFS(Таблица!AI$3:AI$380,Таблица!$B$3:$B$380,$B111)</f>
        <v>911</v>
      </c>
      <c r="AM111" s="52">
        <f t="shared" si="27"/>
        <v>0.81049822064056942</v>
      </c>
    </row>
    <row r="112" spans="2:39">
      <c r="B112" t="s">
        <v>2124</v>
      </c>
      <c r="D112">
        <f>SUMIFS(Таблица!D$3:D$380,Таблица!$B$3:$B$380,$B112)</f>
        <v>337</v>
      </c>
      <c r="E112">
        <f>SUM($D$2:$D112)</f>
        <v>292215</v>
      </c>
      <c r="F112">
        <f>SUMIFS(Таблица!E$3:E$380,Таблица!$B$3:$B$380,$B112)</f>
        <v>337</v>
      </c>
      <c r="G112">
        <f>SUM($F$2:$F112)</f>
        <v>292010</v>
      </c>
      <c r="H112">
        <f t="shared" si="21"/>
        <v>185</v>
      </c>
      <c r="I112">
        <f>SUM($H$2:$H112)</f>
        <v>223237</v>
      </c>
      <c r="J112" s="52">
        <f t="shared" si="22"/>
        <v>0.54896142433234418</v>
      </c>
      <c r="K112">
        <f>SUMIFS(Таблица!G$3:G$380,Таблица!$B$3:$B$380,$B112)</f>
        <v>337</v>
      </c>
      <c r="L112">
        <f>SUMIFS(Таблица!H$3:H$380,Таблица!$B$3:$B$380,$B112)</f>
        <v>896</v>
      </c>
      <c r="M112">
        <f>SUMIFS(Таблица!I$3:I$380,Таблица!$B$3:$B$380,$B112)</f>
        <v>33</v>
      </c>
      <c r="N112">
        <f>SUMIFS(Таблица!K$3:K$380,Таблица!$B$3:$B$380,$B112)</f>
        <v>300</v>
      </c>
      <c r="O112">
        <f>SUMIFS(Таблица!L$3:L$380,Таблица!$B$3:$B$380,$B112)</f>
        <v>4</v>
      </c>
      <c r="P112">
        <f>SUMIFS(Таблица!M$3:M$380,Таблица!$B$3:$B$380,$B112)</f>
        <v>559</v>
      </c>
      <c r="Q112">
        <f>SUMIFS(Таблица!N$3:N$380,Таблица!$B$3:$B$380,$B112)</f>
        <v>37</v>
      </c>
      <c r="R112">
        <f>SUMIFS(Таблица!O$3:O$380,Таблица!$B$3:$B$380,$B112)</f>
        <v>300</v>
      </c>
      <c r="S112">
        <f>SUMIFS(Таблица!P$3:P$380,Таблица!$B$3:$B$380,$B112)</f>
        <v>3</v>
      </c>
      <c r="T112">
        <f>SUMIFS(Таблица!Q$3:Q$380,Таблица!$B$3:$B$380,$B112)</f>
        <v>334</v>
      </c>
      <c r="U112">
        <f>SUMIFS(Таблица!R$3:R$380,Таблица!$B$3:$B$380,$B112)</f>
        <v>5</v>
      </c>
      <c r="V112">
        <f>SUMIFS(Таблица!S$3:S$380,Таблица!$B$3:$B$380,$B112)</f>
        <v>0</v>
      </c>
      <c r="W112">
        <f>SUMIFS(Таблица!T$3:T$380,Таблица!$B$3:$B$380,$B112)</f>
        <v>17</v>
      </c>
      <c r="X112">
        <f>SUMIFS(Таблица!U$3:U$380,Таблица!$B$3:$B$380,$B112)</f>
        <v>5</v>
      </c>
      <c r="Y112">
        <f>SUMIFS(Таблица!V$3:V$380,Таблица!$B$3:$B$380,$B112)</f>
        <v>0</v>
      </c>
      <c r="Z112">
        <f>SUMIFS(Таблица!W$3:W$380,Таблица!$B$3:$B$380,$B112)</f>
        <v>0</v>
      </c>
      <c r="AA112">
        <f>SUMIFS(Таблица!X$3:X$380,Таблица!$B$3:$B$380,$B112)</f>
        <v>0</v>
      </c>
      <c r="AB112">
        <f>SUMIFS(Таблица!Y$3:Y$380,Таблица!$B$3:$B$380,$B112)</f>
        <v>0</v>
      </c>
      <c r="AD112">
        <f>SUMIFS(Таблица!AA$3:AA$380,Таблица!$B$3:$B$380,$B112)</f>
        <v>7</v>
      </c>
      <c r="AE112" s="52">
        <f t="shared" si="23"/>
        <v>2.0771513353115726E-2</v>
      </c>
      <c r="AF112">
        <f>SUMIFS(Таблица!AC$3:AC$380,Таблица!$B$3:$B$380,$B112)</f>
        <v>49</v>
      </c>
      <c r="AG112" s="52">
        <f t="shared" si="24"/>
        <v>0.14540059347181009</v>
      </c>
      <c r="AH112">
        <f>SUMIFS(Таблица!AE$3:AE$380,Таблица!$B$3:$B$380,$B112)</f>
        <v>11</v>
      </c>
      <c r="AI112" s="52">
        <f t="shared" si="25"/>
        <v>3.2640949554896145E-2</v>
      </c>
      <c r="AJ112">
        <f>SUMIFS(Таблица!AG$3:AG$380,Таблица!$B$3:$B$380,$B112)</f>
        <v>82</v>
      </c>
      <c r="AK112" s="52">
        <f t="shared" si="26"/>
        <v>0.24332344213649851</v>
      </c>
      <c r="AL112">
        <f>SUMIFS(Таблица!AI$3:AI$380,Таблица!$B$3:$B$380,$B112)</f>
        <v>185</v>
      </c>
      <c r="AM112" s="52">
        <f t="shared" si="27"/>
        <v>0.54896142433234418</v>
      </c>
    </row>
    <row r="113" spans="2:39">
      <c r="B113" t="s">
        <v>2126</v>
      </c>
      <c r="D113">
        <f>SUMIFS(Таблица!D$3:D$380,Таблица!$B$3:$B$380,$B113)</f>
        <v>325</v>
      </c>
      <c r="E113">
        <f>SUM($D$2:$D113)</f>
        <v>292540</v>
      </c>
      <c r="F113">
        <f>SUMIFS(Таблица!E$3:E$380,Таблица!$B$3:$B$380,$B113)</f>
        <v>325</v>
      </c>
      <c r="G113">
        <f>SUM($F$2:$F113)</f>
        <v>292335</v>
      </c>
      <c r="H113">
        <f t="shared" si="21"/>
        <v>180</v>
      </c>
      <c r="I113">
        <f>SUM($H$2:$H113)</f>
        <v>223417</v>
      </c>
      <c r="J113" s="52">
        <f t="shared" si="22"/>
        <v>0.55384615384615388</v>
      </c>
      <c r="K113">
        <f>SUMIFS(Таблица!G$3:G$380,Таблица!$B$3:$B$380,$B113)</f>
        <v>325</v>
      </c>
      <c r="L113">
        <f>SUMIFS(Таблица!H$3:H$380,Таблица!$B$3:$B$380,$B113)</f>
        <v>850</v>
      </c>
      <c r="M113">
        <f>SUMIFS(Таблица!I$3:I$380,Таблица!$B$3:$B$380,$B113)</f>
        <v>0</v>
      </c>
      <c r="N113">
        <f>SUMIFS(Таблица!K$3:K$380,Таблица!$B$3:$B$380,$B113)</f>
        <v>236</v>
      </c>
      <c r="O113">
        <f>SUMIFS(Таблица!L$3:L$380,Таблица!$B$3:$B$380,$B113)</f>
        <v>89</v>
      </c>
      <c r="P113">
        <f>SUMIFS(Таблица!M$3:M$380,Таблица!$B$3:$B$380,$B113)</f>
        <v>525</v>
      </c>
      <c r="Q113">
        <f>SUMIFS(Таблица!N$3:N$380,Таблица!$B$3:$B$380,$B113)</f>
        <v>89</v>
      </c>
      <c r="R113">
        <f>SUMIFS(Таблица!O$3:O$380,Таблица!$B$3:$B$380,$B113)</f>
        <v>236</v>
      </c>
      <c r="S113">
        <f>SUMIFS(Таблица!P$3:P$380,Таблица!$B$3:$B$380,$B113)</f>
        <v>5</v>
      </c>
      <c r="T113">
        <f>SUMIFS(Таблица!Q$3:Q$380,Таблица!$B$3:$B$380,$B113)</f>
        <v>320</v>
      </c>
      <c r="U113">
        <f>SUMIFS(Таблица!R$3:R$380,Таблица!$B$3:$B$380,$B113)</f>
        <v>5</v>
      </c>
      <c r="V113">
        <f>SUMIFS(Таблица!S$3:S$380,Таблица!$B$3:$B$380,$B113)</f>
        <v>0</v>
      </c>
      <c r="W113">
        <f>SUMIFS(Таблица!T$3:T$380,Таблица!$B$3:$B$380,$B113)</f>
        <v>20</v>
      </c>
      <c r="X113">
        <f>SUMIFS(Таблица!U$3:U$380,Таблица!$B$3:$B$380,$B113)</f>
        <v>5</v>
      </c>
      <c r="Y113">
        <f>SUMIFS(Таблица!V$3:V$380,Таблица!$B$3:$B$380,$B113)</f>
        <v>0</v>
      </c>
      <c r="Z113">
        <f>SUMIFS(Таблица!W$3:W$380,Таблица!$B$3:$B$380,$B113)</f>
        <v>0</v>
      </c>
      <c r="AA113">
        <f>SUMIFS(Таблица!X$3:X$380,Таблица!$B$3:$B$380,$B113)</f>
        <v>0</v>
      </c>
      <c r="AB113">
        <f>SUMIFS(Таблица!Y$3:Y$380,Таблица!$B$3:$B$380,$B113)</f>
        <v>0</v>
      </c>
      <c r="AD113">
        <f>SUMIFS(Таблица!AA$3:AA$380,Таблица!$B$3:$B$380,$B113)</f>
        <v>14</v>
      </c>
      <c r="AE113" s="52">
        <f t="shared" si="23"/>
        <v>4.3076923076923075E-2</v>
      </c>
      <c r="AF113">
        <f>SUMIFS(Таблица!AC$3:AC$380,Таблица!$B$3:$B$380,$B113)</f>
        <v>44</v>
      </c>
      <c r="AG113" s="52">
        <f t="shared" si="24"/>
        <v>0.13538461538461538</v>
      </c>
      <c r="AH113">
        <f>SUMIFS(Таблица!AE$3:AE$380,Таблица!$B$3:$B$380,$B113)</f>
        <v>8</v>
      </c>
      <c r="AI113" s="52">
        <f t="shared" si="25"/>
        <v>2.4615384615384615E-2</v>
      </c>
      <c r="AJ113">
        <f>SUMIFS(Таблица!AG$3:AG$380,Таблица!$B$3:$B$380,$B113)</f>
        <v>74</v>
      </c>
      <c r="AK113" s="52">
        <f t="shared" si="26"/>
        <v>0.22769230769230769</v>
      </c>
      <c r="AL113">
        <f>SUMIFS(Таблица!AI$3:AI$380,Таблица!$B$3:$B$380,$B113)</f>
        <v>180</v>
      </c>
      <c r="AM113" s="52">
        <f t="shared" si="27"/>
        <v>0.55384615384615388</v>
      </c>
    </row>
    <row r="114" spans="2:39">
      <c r="B114" t="s">
        <v>2128</v>
      </c>
      <c r="D114">
        <f>SUMIFS(Таблица!D$3:D$380,Таблица!$B$3:$B$380,$B114)</f>
        <v>262</v>
      </c>
      <c r="E114">
        <f>SUM($D$2:$D114)</f>
        <v>292802</v>
      </c>
      <c r="F114">
        <f>SUMIFS(Таблица!E$3:E$380,Таблица!$B$3:$B$380,$B114)</f>
        <v>262</v>
      </c>
      <c r="G114">
        <f>SUM($F$2:$F114)</f>
        <v>292597</v>
      </c>
      <c r="H114">
        <f t="shared" si="21"/>
        <v>138</v>
      </c>
      <c r="I114">
        <f>SUM($H$2:$H114)</f>
        <v>223555</v>
      </c>
      <c r="J114" s="52">
        <f t="shared" si="22"/>
        <v>0.52671755725190839</v>
      </c>
      <c r="K114">
        <f>SUMIFS(Таблица!G$3:G$380,Таблица!$B$3:$B$380,$B114)</f>
        <v>262</v>
      </c>
      <c r="L114">
        <f>SUMIFS(Таблица!H$3:H$380,Таблица!$B$3:$B$380,$B114)</f>
        <v>800</v>
      </c>
      <c r="M114">
        <f>SUMIFS(Таблица!I$3:I$380,Таблица!$B$3:$B$380,$B114)</f>
        <v>0</v>
      </c>
      <c r="N114">
        <f>SUMIFS(Таблица!K$3:K$380,Таблица!$B$3:$B$380,$B114)</f>
        <v>262</v>
      </c>
      <c r="O114">
        <f>SUMIFS(Таблица!L$3:L$380,Таблица!$B$3:$B$380,$B114)</f>
        <v>0</v>
      </c>
      <c r="P114">
        <f>SUMIFS(Таблица!M$3:M$380,Таблица!$B$3:$B$380,$B114)</f>
        <v>538</v>
      </c>
      <c r="Q114">
        <f>SUMIFS(Таблица!N$3:N$380,Таблица!$B$3:$B$380,$B114)</f>
        <v>0</v>
      </c>
      <c r="R114">
        <f>SUMIFS(Таблица!O$3:O$380,Таблица!$B$3:$B$380,$B114)</f>
        <v>262</v>
      </c>
      <c r="S114">
        <f>SUMIFS(Таблица!P$3:P$380,Таблица!$B$3:$B$380,$B114)</f>
        <v>3</v>
      </c>
      <c r="T114">
        <f>SUMIFS(Таблица!Q$3:Q$380,Таблица!$B$3:$B$380,$B114)</f>
        <v>259</v>
      </c>
      <c r="U114">
        <f>SUMIFS(Таблица!R$3:R$380,Таблица!$B$3:$B$380,$B114)</f>
        <v>5</v>
      </c>
      <c r="V114">
        <f>SUMIFS(Таблица!S$3:S$380,Таблица!$B$3:$B$380,$B114)</f>
        <v>0</v>
      </c>
      <c r="W114">
        <f>SUMIFS(Таблица!T$3:T$380,Таблица!$B$3:$B$380,$B114)</f>
        <v>2</v>
      </c>
      <c r="X114">
        <f>SUMIFS(Таблица!U$3:U$380,Таблица!$B$3:$B$380,$B114)</f>
        <v>5</v>
      </c>
      <c r="Y114">
        <f>SUMIFS(Таблица!V$3:V$380,Таблица!$B$3:$B$380,$B114)</f>
        <v>0</v>
      </c>
      <c r="Z114">
        <f>SUMIFS(Таблица!W$3:W$380,Таблица!$B$3:$B$380,$B114)</f>
        <v>0</v>
      </c>
      <c r="AA114">
        <f>SUMIFS(Таблица!X$3:X$380,Таблица!$B$3:$B$380,$B114)</f>
        <v>0</v>
      </c>
      <c r="AB114">
        <f>SUMIFS(Таблица!Y$3:Y$380,Таблица!$B$3:$B$380,$B114)</f>
        <v>0</v>
      </c>
      <c r="AD114">
        <f>SUMIFS(Таблица!AA$3:AA$380,Таблица!$B$3:$B$380,$B114)</f>
        <v>32</v>
      </c>
      <c r="AE114" s="52">
        <f t="shared" si="23"/>
        <v>0.12213740458015267</v>
      </c>
      <c r="AF114">
        <f>SUMIFS(Таблица!AC$3:AC$380,Таблица!$B$3:$B$380,$B114)</f>
        <v>53</v>
      </c>
      <c r="AG114" s="52">
        <f t="shared" si="24"/>
        <v>0.20229007633587787</v>
      </c>
      <c r="AH114">
        <f>SUMIFS(Таблица!AE$3:AE$380,Таблица!$B$3:$B$380,$B114)</f>
        <v>11</v>
      </c>
      <c r="AI114" s="52">
        <f t="shared" si="25"/>
        <v>4.1984732824427481E-2</v>
      </c>
      <c r="AJ114">
        <f>SUMIFS(Таблица!AG$3:AG$380,Таблица!$B$3:$B$380,$B114)</f>
        <v>25</v>
      </c>
      <c r="AK114" s="52">
        <f t="shared" si="26"/>
        <v>9.5419847328244281E-2</v>
      </c>
      <c r="AL114">
        <f>SUMIFS(Таблица!AI$3:AI$380,Таблица!$B$3:$B$380,$B114)</f>
        <v>138</v>
      </c>
      <c r="AM114" s="52">
        <f t="shared" si="27"/>
        <v>0.52671755725190839</v>
      </c>
    </row>
    <row r="115" spans="2:39">
      <c r="B115" t="s">
        <v>2130</v>
      </c>
      <c r="D115">
        <f>SUMIFS(Таблица!D$3:D$380,Таблица!$B$3:$B$380,$B115)</f>
        <v>11195</v>
      </c>
      <c r="E115">
        <f>SUM($D$2:$D115)</f>
        <v>303997</v>
      </c>
      <c r="F115">
        <f>SUMIFS(Таблица!E$3:E$380,Таблица!$B$3:$B$380,$B115)</f>
        <v>11175</v>
      </c>
      <c r="G115">
        <f>SUM($F$2:$F115)</f>
        <v>303772</v>
      </c>
      <c r="H115">
        <f t="shared" si="21"/>
        <v>3349</v>
      </c>
      <c r="I115">
        <f>SUM($H$2:$H115)</f>
        <v>226904</v>
      </c>
      <c r="J115" s="52">
        <f t="shared" si="22"/>
        <v>0.29968680089485461</v>
      </c>
      <c r="K115">
        <f>SUMIFS(Таблица!G$3:G$380,Таблица!$B$3:$B$380,$B115)</f>
        <v>11380</v>
      </c>
      <c r="L115">
        <f>SUMIFS(Таблица!H$3:H$380,Таблица!$B$3:$B$380,$B115)</f>
        <v>77600</v>
      </c>
      <c r="M115">
        <f>SUMIFS(Таблица!I$3:I$380,Таблица!$B$3:$B$380,$B115)</f>
        <v>1901</v>
      </c>
      <c r="N115">
        <f>SUMIFS(Таблица!K$3:K$380,Таблица!$B$3:$B$380,$B115)</f>
        <v>5824</v>
      </c>
      <c r="O115">
        <f>SUMIFS(Таблица!L$3:L$380,Таблица!$B$3:$B$380,$B115)</f>
        <v>3470</v>
      </c>
      <c r="P115">
        <f>SUMIFS(Таблица!M$3:M$380,Таблица!$B$3:$B$380,$B115)</f>
        <v>66405</v>
      </c>
      <c r="Q115">
        <f>SUMIFS(Таблица!N$3:N$380,Таблица!$B$3:$B$380,$B115)</f>
        <v>5364</v>
      </c>
      <c r="R115">
        <f>SUMIFS(Таблица!O$3:O$380,Таблица!$B$3:$B$380,$B115)</f>
        <v>5811</v>
      </c>
      <c r="S115">
        <f>SUMIFS(Таблица!P$3:P$380,Таблица!$B$3:$B$380,$B115)</f>
        <v>192</v>
      </c>
      <c r="T115">
        <f>SUMIFS(Таблица!Q$3:Q$380,Таблица!$B$3:$B$380,$B115)</f>
        <v>10983</v>
      </c>
      <c r="U115">
        <f>SUMIFS(Таблица!R$3:R$380,Таблица!$B$3:$B$380,$B115)</f>
        <v>150</v>
      </c>
      <c r="V115">
        <f>SUMIFS(Таблица!S$3:S$380,Таблица!$B$3:$B$380,$B115)</f>
        <v>1</v>
      </c>
      <c r="W115">
        <f>SUMIFS(Таблица!T$3:T$380,Таблица!$B$3:$B$380,$B115)</f>
        <v>264</v>
      </c>
      <c r="X115">
        <f>SUMIFS(Таблица!U$3:U$380,Таблица!$B$3:$B$380,$B115)</f>
        <v>149</v>
      </c>
      <c r="Y115">
        <f>SUMIFS(Таблица!V$3:V$380,Таблица!$B$3:$B$380,$B115)</f>
        <v>0</v>
      </c>
      <c r="Z115">
        <f>SUMIFS(Таблица!W$3:W$380,Таблица!$B$3:$B$380,$B115)</f>
        <v>0</v>
      </c>
      <c r="AA115">
        <f>SUMIFS(Таблица!X$3:X$380,Таблица!$B$3:$B$380,$B115)</f>
        <v>0</v>
      </c>
      <c r="AB115">
        <f>SUMIFS(Таблица!Y$3:Y$380,Таблица!$B$3:$B$380,$B115)</f>
        <v>0</v>
      </c>
      <c r="AD115">
        <f>SUMIFS(Таблица!AA$3:AA$380,Таблица!$B$3:$B$380,$B115)</f>
        <v>280</v>
      </c>
      <c r="AE115" s="52">
        <f t="shared" si="23"/>
        <v>2.5055928411633111E-2</v>
      </c>
      <c r="AF115">
        <f>SUMIFS(Таблица!AC$3:AC$380,Таблица!$B$3:$B$380,$B115)</f>
        <v>1045</v>
      </c>
      <c r="AG115" s="52">
        <f t="shared" si="24"/>
        <v>9.3512304250559286E-2</v>
      </c>
      <c r="AH115">
        <f>SUMIFS(Таблица!AE$3:AE$380,Таблица!$B$3:$B$380,$B115)</f>
        <v>452</v>
      </c>
      <c r="AI115" s="52">
        <f t="shared" si="25"/>
        <v>4.0447427293064879E-2</v>
      </c>
      <c r="AJ115">
        <f>SUMIFS(Таблица!AG$3:AG$380,Таблица!$B$3:$B$380,$B115)</f>
        <v>5857</v>
      </c>
      <c r="AK115" s="52">
        <f t="shared" si="26"/>
        <v>0.52411633109619682</v>
      </c>
      <c r="AL115">
        <f>SUMIFS(Таблица!AI$3:AI$380,Таблица!$B$3:$B$380,$B115)</f>
        <v>3349</v>
      </c>
      <c r="AM115" s="52">
        <f t="shared" si="27"/>
        <v>0.29968680089485461</v>
      </c>
    </row>
    <row r="116" spans="2:39">
      <c r="B116" t="s">
        <v>2136</v>
      </c>
      <c r="D116">
        <f>SUMIFS(Таблица!D$3:D$380,Таблица!$B$3:$B$380,$B116)</f>
        <v>9566</v>
      </c>
      <c r="E116">
        <f>SUM($D$2:$D116)</f>
        <v>313563</v>
      </c>
      <c r="F116">
        <f>SUMIFS(Таблица!E$3:E$380,Таблица!$B$3:$B$380,$B116)</f>
        <v>9563</v>
      </c>
      <c r="G116">
        <f>SUM($F$2:$F116)</f>
        <v>313335</v>
      </c>
      <c r="H116">
        <f t="shared" si="21"/>
        <v>8853</v>
      </c>
      <c r="I116">
        <f>SUM($H$2:$H116)</f>
        <v>235757</v>
      </c>
      <c r="J116" s="52">
        <f t="shared" si="22"/>
        <v>0.92575551605144824</v>
      </c>
      <c r="K116">
        <f>SUMIFS(Таблица!G$3:G$380,Таблица!$B$3:$B$380,$B116)</f>
        <v>9575</v>
      </c>
      <c r="L116">
        <f>SUMIFS(Таблица!H$3:H$380,Таблица!$B$3:$B$380,$B116)</f>
        <v>16300</v>
      </c>
      <c r="M116">
        <f>SUMIFS(Таблица!I$3:I$380,Таблица!$B$3:$B$380,$B116)</f>
        <v>0</v>
      </c>
      <c r="N116">
        <f>SUMIFS(Таблица!K$3:K$380,Таблица!$B$3:$B$380,$B116)</f>
        <v>8944</v>
      </c>
      <c r="O116">
        <f>SUMIFS(Таблица!L$3:L$380,Таблица!$B$3:$B$380,$B116)</f>
        <v>622</v>
      </c>
      <c r="P116">
        <f>SUMIFS(Таблица!M$3:M$380,Таблица!$B$3:$B$380,$B116)</f>
        <v>6734</v>
      </c>
      <c r="Q116">
        <f>SUMIFS(Таблица!N$3:N$380,Таблица!$B$3:$B$380,$B116)</f>
        <v>622</v>
      </c>
      <c r="R116">
        <f>SUMIFS(Таблица!O$3:O$380,Таблица!$B$3:$B$380,$B116)</f>
        <v>8941</v>
      </c>
      <c r="S116">
        <f>SUMIFS(Таблица!P$3:P$380,Таблица!$B$3:$B$380,$B116)</f>
        <v>99</v>
      </c>
      <c r="T116">
        <f>SUMIFS(Таблица!Q$3:Q$380,Таблица!$B$3:$B$380,$B116)</f>
        <v>9464</v>
      </c>
      <c r="U116">
        <f>SUMIFS(Таблица!R$3:R$380,Таблица!$B$3:$B$380,$B116)</f>
        <v>80</v>
      </c>
      <c r="V116">
        <f>SUMIFS(Таблица!S$3:S$380,Таблица!$B$3:$B$380,$B116)</f>
        <v>15</v>
      </c>
      <c r="W116">
        <f>SUMIFS(Таблица!T$3:T$380,Таблица!$B$3:$B$380,$B116)</f>
        <v>49</v>
      </c>
      <c r="X116">
        <f>SUMIFS(Таблица!U$3:U$380,Таблица!$B$3:$B$380,$B116)</f>
        <v>65</v>
      </c>
      <c r="Y116">
        <f>SUMIFS(Таблица!V$3:V$380,Таблица!$B$3:$B$380,$B116)</f>
        <v>0</v>
      </c>
      <c r="Z116">
        <f>SUMIFS(Таблица!W$3:W$380,Таблица!$B$3:$B$380,$B116)</f>
        <v>0</v>
      </c>
      <c r="AA116">
        <f>SUMIFS(Таблица!X$3:X$380,Таблица!$B$3:$B$380,$B116)</f>
        <v>0</v>
      </c>
      <c r="AB116">
        <f>SUMIFS(Таблица!Y$3:Y$380,Таблица!$B$3:$B$380,$B116)</f>
        <v>0</v>
      </c>
      <c r="AD116">
        <f>SUMIFS(Таблица!AA$3:AA$380,Таблица!$B$3:$B$380,$B116)</f>
        <v>137</v>
      </c>
      <c r="AE116" s="52">
        <f t="shared" si="23"/>
        <v>1.4326048311199414E-2</v>
      </c>
      <c r="AF116">
        <f>SUMIFS(Таблица!AC$3:AC$380,Таблица!$B$3:$B$380,$B116)</f>
        <v>313</v>
      </c>
      <c r="AG116" s="52">
        <f t="shared" si="24"/>
        <v>3.2730314754784065E-2</v>
      </c>
      <c r="AH116">
        <f>SUMIFS(Таблица!AE$3:AE$380,Таблица!$B$3:$B$380,$B116)</f>
        <v>46</v>
      </c>
      <c r="AI116" s="52">
        <f t="shared" si="25"/>
        <v>4.8102060023005331E-3</v>
      </c>
      <c r="AJ116">
        <f>SUMIFS(Таблица!AG$3:AG$380,Таблица!$B$3:$B$380,$B116)</f>
        <v>115</v>
      </c>
      <c r="AK116" s="52">
        <f t="shared" si="26"/>
        <v>1.2025515005751334E-2</v>
      </c>
      <c r="AL116">
        <f>SUMIFS(Таблица!AI$3:AI$380,Таблица!$B$3:$B$380,$B116)</f>
        <v>8853</v>
      </c>
      <c r="AM116" s="52">
        <f t="shared" si="27"/>
        <v>0.92575551605144824</v>
      </c>
    </row>
    <row r="117" spans="2:39">
      <c r="B117" t="s">
        <v>2143</v>
      </c>
      <c r="D117">
        <f>SUMIFS(Таблица!D$3:D$380,Таблица!$B$3:$B$380,$B117)</f>
        <v>1603</v>
      </c>
      <c r="E117">
        <f>SUM($D$2:$D117)</f>
        <v>315166</v>
      </c>
      <c r="F117">
        <f>SUMIFS(Таблица!E$3:E$380,Таблица!$B$3:$B$380,$B117)</f>
        <v>1600</v>
      </c>
      <c r="G117">
        <f>SUM($F$2:$F117)</f>
        <v>314935</v>
      </c>
      <c r="H117">
        <f t="shared" si="21"/>
        <v>613</v>
      </c>
      <c r="I117">
        <f>SUM($H$2:$H117)</f>
        <v>236370</v>
      </c>
      <c r="J117" s="52">
        <f t="shared" si="22"/>
        <v>0.38312499999999999</v>
      </c>
      <c r="K117">
        <f>SUMIFS(Таблица!G$3:G$380,Таблица!$B$3:$B$380,$B117)</f>
        <v>1693</v>
      </c>
      <c r="L117">
        <f>SUMIFS(Таблица!H$3:H$380,Таблица!$B$3:$B$380,$B117)</f>
        <v>2200</v>
      </c>
      <c r="M117">
        <f>SUMIFS(Таблица!I$3:I$380,Таблица!$B$3:$B$380,$B117)</f>
        <v>0</v>
      </c>
      <c r="N117">
        <f>SUMIFS(Таблица!K$3:K$380,Таблица!$B$3:$B$380,$B117)</f>
        <v>385</v>
      </c>
      <c r="O117">
        <f>SUMIFS(Таблица!L$3:L$380,Таблица!$B$3:$B$380,$B117)</f>
        <v>1218</v>
      </c>
      <c r="P117">
        <f>SUMIFS(Таблица!M$3:M$380,Таблица!$B$3:$B$380,$B117)</f>
        <v>597</v>
      </c>
      <c r="Q117">
        <f>SUMIFS(Таблица!N$3:N$380,Таблица!$B$3:$B$380,$B117)</f>
        <v>1215</v>
      </c>
      <c r="R117">
        <f>SUMIFS(Таблица!O$3:O$380,Таблица!$B$3:$B$380,$B117)</f>
        <v>385</v>
      </c>
      <c r="S117">
        <f>SUMIFS(Таблица!P$3:P$380,Таблица!$B$3:$B$380,$B117)</f>
        <v>10</v>
      </c>
      <c r="T117">
        <f>SUMIFS(Таблица!Q$3:Q$380,Таблица!$B$3:$B$380,$B117)</f>
        <v>1590</v>
      </c>
      <c r="U117">
        <f>SUMIFS(Таблица!R$3:R$380,Таблица!$B$3:$B$380,$B117)</f>
        <v>5</v>
      </c>
      <c r="V117">
        <f>SUMIFS(Таблица!S$3:S$380,Таблица!$B$3:$B$380,$B117)</f>
        <v>0</v>
      </c>
      <c r="W117">
        <f>SUMIFS(Таблица!T$3:T$380,Таблица!$B$3:$B$380,$B117)</f>
        <v>492</v>
      </c>
      <c r="X117">
        <f>SUMIFS(Таблица!U$3:U$380,Таблица!$B$3:$B$380,$B117)</f>
        <v>5</v>
      </c>
      <c r="Y117">
        <f>SUMIFS(Таблица!V$3:V$380,Таблица!$B$3:$B$380,$B117)</f>
        <v>0</v>
      </c>
      <c r="Z117">
        <f>SUMIFS(Таблица!W$3:W$380,Таблица!$B$3:$B$380,$B117)</f>
        <v>0</v>
      </c>
      <c r="AA117">
        <f>SUMIFS(Таблица!X$3:X$380,Таблица!$B$3:$B$380,$B117)</f>
        <v>0</v>
      </c>
      <c r="AB117">
        <f>SUMIFS(Таблица!Y$3:Y$380,Таблица!$B$3:$B$380,$B117)</f>
        <v>0</v>
      </c>
      <c r="AD117">
        <f>SUMIFS(Таблица!AA$3:AA$380,Таблица!$B$3:$B$380,$B117)</f>
        <v>76</v>
      </c>
      <c r="AE117" s="52">
        <f t="shared" si="23"/>
        <v>4.7500000000000001E-2</v>
      </c>
      <c r="AF117">
        <f>SUMIFS(Таблица!AC$3:AC$380,Таблица!$B$3:$B$380,$B117)</f>
        <v>204</v>
      </c>
      <c r="AG117" s="52">
        <f t="shared" si="24"/>
        <v>0.1275</v>
      </c>
      <c r="AH117">
        <f>SUMIFS(Таблица!AE$3:AE$380,Таблица!$B$3:$B$380,$B117)</f>
        <v>62</v>
      </c>
      <c r="AI117" s="52">
        <f t="shared" si="25"/>
        <v>3.875E-2</v>
      </c>
      <c r="AJ117">
        <f>SUMIFS(Таблица!AG$3:AG$380,Таблица!$B$3:$B$380,$B117)</f>
        <v>635</v>
      </c>
      <c r="AK117" s="52">
        <f t="shared" si="26"/>
        <v>0.39687499999999998</v>
      </c>
      <c r="AL117">
        <f>SUMIFS(Таблица!AI$3:AI$380,Таблица!$B$3:$B$380,$B117)</f>
        <v>613</v>
      </c>
      <c r="AM117" s="52">
        <f t="shared" si="27"/>
        <v>0.38312499999999999</v>
      </c>
    </row>
    <row r="118" spans="2:39">
      <c r="B118" t="s">
        <v>2145</v>
      </c>
      <c r="D118">
        <f>SUMIFS(Таблица!D$3:D$380,Таблица!$B$3:$B$380,$B118)</f>
        <v>75</v>
      </c>
      <c r="E118">
        <f>SUM($D$2:$D118)</f>
        <v>315241</v>
      </c>
      <c r="F118">
        <f>SUMIFS(Таблица!E$3:E$380,Таблица!$B$3:$B$380,$B118)</f>
        <v>75</v>
      </c>
      <c r="G118">
        <f>SUM($F$2:$F118)</f>
        <v>315010</v>
      </c>
      <c r="H118">
        <f t="shared" si="21"/>
        <v>54</v>
      </c>
      <c r="I118">
        <f>SUM($H$2:$H118)</f>
        <v>236424</v>
      </c>
      <c r="J118" s="52">
        <f t="shared" si="22"/>
        <v>0.72</v>
      </c>
      <c r="K118">
        <f>SUMIFS(Таблица!G$3:G$380,Таблица!$B$3:$B$380,$B118)</f>
        <v>75</v>
      </c>
      <c r="L118">
        <f>SUMIFS(Таблица!H$3:H$380,Таблица!$B$3:$B$380,$B118)</f>
        <v>150</v>
      </c>
      <c r="M118">
        <f>SUMIFS(Таблица!I$3:I$380,Таблица!$B$3:$B$380,$B118)</f>
        <v>0</v>
      </c>
      <c r="N118">
        <f>SUMIFS(Таблица!K$3:K$380,Таблица!$B$3:$B$380,$B118)</f>
        <v>65</v>
      </c>
      <c r="O118">
        <f>SUMIFS(Таблица!L$3:L$380,Таблица!$B$3:$B$380,$B118)</f>
        <v>10</v>
      </c>
      <c r="P118">
        <f>SUMIFS(Таблица!M$3:M$380,Таблица!$B$3:$B$380,$B118)</f>
        <v>75</v>
      </c>
      <c r="Q118">
        <f>SUMIFS(Таблица!N$3:N$380,Таблица!$B$3:$B$380,$B118)</f>
        <v>10</v>
      </c>
      <c r="R118">
        <f>SUMIFS(Таблица!O$3:O$380,Таблица!$B$3:$B$380,$B118)</f>
        <v>65</v>
      </c>
      <c r="S118">
        <f>SUMIFS(Таблица!P$3:P$380,Таблица!$B$3:$B$380,$B118)</f>
        <v>1</v>
      </c>
      <c r="T118">
        <f>SUMIFS(Таблица!Q$3:Q$380,Таблица!$B$3:$B$380,$B118)</f>
        <v>74</v>
      </c>
      <c r="U118">
        <f>SUMIFS(Таблица!R$3:R$380,Таблица!$B$3:$B$380,$B118)</f>
        <v>5</v>
      </c>
      <c r="V118">
        <f>SUMIFS(Таблица!S$3:S$380,Таблица!$B$3:$B$380,$B118)</f>
        <v>0</v>
      </c>
      <c r="W118">
        <f>SUMIFS(Таблица!T$3:T$380,Таблица!$B$3:$B$380,$B118)</f>
        <v>0</v>
      </c>
      <c r="X118">
        <f>SUMIFS(Таблица!U$3:U$380,Таблица!$B$3:$B$380,$B118)</f>
        <v>5</v>
      </c>
      <c r="Y118">
        <f>SUMIFS(Таблица!V$3:V$380,Таблица!$B$3:$B$380,$B118)</f>
        <v>0</v>
      </c>
      <c r="Z118">
        <f>SUMIFS(Таблица!W$3:W$380,Таблица!$B$3:$B$380,$B118)</f>
        <v>0</v>
      </c>
      <c r="AA118">
        <f>SUMIFS(Таблица!X$3:X$380,Таблица!$B$3:$B$380,$B118)</f>
        <v>0</v>
      </c>
      <c r="AB118">
        <f>SUMIFS(Таблица!Y$3:Y$380,Таблица!$B$3:$B$380,$B118)</f>
        <v>0</v>
      </c>
      <c r="AD118">
        <f>SUMIFS(Таблица!AA$3:AA$380,Таблица!$B$3:$B$380,$B118)</f>
        <v>9</v>
      </c>
      <c r="AE118" s="52">
        <f t="shared" si="23"/>
        <v>0.12</v>
      </c>
      <c r="AF118">
        <f>SUMIFS(Таблица!AC$3:AC$380,Таблица!$B$3:$B$380,$B118)</f>
        <v>5</v>
      </c>
      <c r="AG118" s="52">
        <f t="shared" si="24"/>
        <v>6.6666666666666666E-2</v>
      </c>
      <c r="AH118">
        <f>SUMIFS(Таблица!AE$3:AE$380,Таблица!$B$3:$B$380,$B118)</f>
        <v>2</v>
      </c>
      <c r="AI118" s="52">
        <f t="shared" si="25"/>
        <v>2.6666666666666668E-2</v>
      </c>
      <c r="AJ118">
        <f>SUMIFS(Таблица!AG$3:AG$380,Таблица!$B$3:$B$380,$B118)</f>
        <v>4</v>
      </c>
      <c r="AK118" s="52">
        <f t="shared" si="26"/>
        <v>5.3333333333333337E-2</v>
      </c>
      <c r="AL118">
        <f>SUMIFS(Таблица!AI$3:AI$380,Таблица!$B$3:$B$380,$B118)</f>
        <v>54</v>
      </c>
      <c r="AM118" s="52">
        <f t="shared" si="27"/>
        <v>0.72</v>
      </c>
    </row>
    <row r="119" spans="2:39">
      <c r="B119" t="s">
        <v>2147</v>
      </c>
      <c r="D119">
        <f>SUMIFS(Таблица!D$3:D$380,Таблица!$B$3:$B$380,$B119)</f>
        <v>361</v>
      </c>
      <c r="E119">
        <f>SUM($D$2:$D119)</f>
        <v>315602</v>
      </c>
      <c r="F119">
        <f>SUMIFS(Таблица!E$3:E$380,Таблица!$B$3:$B$380,$B119)</f>
        <v>361</v>
      </c>
      <c r="G119">
        <f>SUM($F$2:$F119)</f>
        <v>315371</v>
      </c>
      <c r="H119">
        <f t="shared" si="21"/>
        <v>268</v>
      </c>
      <c r="I119">
        <f>SUM($H$2:$H119)</f>
        <v>236692</v>
      </c>
      <c r="J119" s="52">
        <f t="shared" si="22"/>
        <v>0.74238227146814406</v>
      </c>
      <c r="K119">
        <f>SUMIFS(Таблица!G$3:G$380,Таблица!$B$3:$B$380,$B119)</f>
        <v>361</v>
      </c>
      <c r="L119">
        <f>SUMIFS(Таблица!H$3:H$380,Таблица!$B$3:$B$380,$B119)</f>
        <v>650</v>
      </c>
      <c r="M119">
        <f>SUMIFS(Таблица!I$3:I$380,Таблица!$B$3:$B$380,$B119)</f>
        <v>0</v>
      </c>
      <c r="N119">
        <f>SUMIFS(Таблица!K$3:K$380,Таблица!$B$3:$B$380,$B119)</f>
        <v>263</v>
      </c>
      <c r="O119">
        <f>SUMIFS(Таблица!L$3:L$380,Таблица!$B$3:$B$380,$B119)</f>
        <v>98</v>
      </c>
      <c r="P119">
        <f>SUMIFS(Таблица!M$3:M$380,Таблица!$B$3:$B$380,$B119)</f>
        <v>289</v>
      </c>
      <c r="Q119">
        <f>SUMIFS(Таблица!N$3:N$380,Таблица!$B$3:$B$380,$B119)</f>
        <v>98</v>
      </c>
      <c r="R119">
        <f>SUMIFS(Таблица!O$3:O$380,Таблица!$B$3:$B$380,$B119)</f>
        <v>263</v>
      </c>
      <c r="S119">
        <f>SUMIFS(Таблица!P$3:P$380,Таблица!$B$3:$B$380,$B119)</f>
        <v>2</v>
      </c>
      <c r="T119">
        <f>SUMIFS(Таблица!Q$3:Q$380,Таблица!$B$3:$B$380,$B119)</f>
        <v>359</v>
      </c>
      <c r="U119">
        <f>SUMIFS(Таблица!R$3:R$380,Таблица!$B$3:$B$380,$B119)</f>
        <v>5</v>
      </c>
      <c r="V119">
        <f>SUMIFS(Таблица!S$3:S$380,Таблица!$B$3:$B$380,$B119)</f>
        <v>0</v>
      </c>
      <c r="W119">
        <f>SUMIFS(Таблица!T$3:T$380,Таблица!$B$3:$B$380,$B119)</f>
        <v>6</v>
      </c>
      <c r="X119">
        <f>SUMIFS(Таблица!U$3:U$380,Таблица!$B$3:$B$380,$B119)</f>
        <v>5</v>
      </c>
      <c r="Y119">
        <f>SUMIFS(Таблица!V$3:V$380,Таблица!$B$3:$B$380,$B119)</f>
        <v>0</v>
      </c>
      <c r="Z119">
        <f>SUMIFS(Таблица!W$3:W$380,Таблица!$B$3:$B$380,$B119)</f>
        <v>0</v>
      </c>
      <c r="AA119">
        <f>SUMIFS(Таблица!X$3:X$380,Таблица!$B$3:$B$380,$B119)</f>
        <v>0</v>
      </c>
      <c r="AB119">
        <f>SUMIFS(Таблица!Y$3:Y$380,Таблица!$B$3:$B$380,$B119)</f>
        <v>0</v>
      </c>
      <c r="AD119">
        <f>SUMIFS(Таблица!AA$3:AA$380,Таблица!$B$3:$B$380,$B119)</f>
        <v>12</v>
      </c>
      <c r="AE119" s="52">
        <f t="shared" si="23"/>
        <v>3.3240997229916899E-2</v>
      </c>
      <c r="AF119">
        <f>SUMIFS(Таблица!AC$3:AC$380,Таблица!$B$3:$B$380,$B119)</f>
        <v>32</v>
      </c>
      <c r="AG119" s="52">
        <f t="shared" si="24"/>
        <v>8.8642659279778394E-2</v>
      </c>
      <c r="AH119">
        <f>SUMIFS(Таблица!AE$3:AE$380,Таблица!$B$3:$B$380,$B119)</f>
        <v>4</v>
      </c>
      <c r="AI119" s="52">
        <f t="shared" si="25"/>
        <v>1.1080332409972299E-2</v>
      </c>
      <c r="AJ119">
        <f>SUMIFS(Таблица!AG$3:AG$380,Таблица!$B$3:$B$380,$B119)</f>
        <v>43</v>
      </c>
      <c r="AK119" s="52">
        <f t="shared" si="26"/>
        <v>0.11911357340720222</v>
      </c>
      <c r="AL119">
        <f>SUMIFS(Таблица!AI$3:AI$380,Таблица!$B$3:$B$380,$B119)</f>
        <v>268</v>
      </c>
      <c r="AM119" s="52">
        <f t="shared" si="27"/>
        <v>0.74238227146814406</v>
      </c>
    </row>
    <row r="120" spans="2:39">
      <c r="B120" t="s">
        <v>2149</v>
      </c>
      <c r="D120">
        <f>SUMIFS(Таблица!D$3:D$380,Таблица!$B$3:$B$380,$B120)</f>
        <v>4341</v>
      </c>
      <c r="E120">
        <f>SUM($D$2:$D120)</f>
        <v>319943</v>
      </c>
      <c r="F120">
        <f>SUMIFS(Таблица!E$3:E$380,Таблица!$B$3:$B$380,$B120)</f>
        <v>4341</v>
      </c>
      <c r="G120">
        <f>SUM($F$2:$F120)</f>
        <v>319712</v>
      </c>
      <c r="H120">
        <f t="shared" si="21"/>
        <v>3559</v>
      </c>
      <c r="I120">
        <f>SUM($H$2:$H120)</f>
        <v>240251</v>
      </c>
      <c r="J120" s="52">
        <f t="shared" si="22"/>
        <v>0.81985717576595252</v>
      </c>
      <c r="K120">
        <f>SUMIFS(Таблица!G$3:G$380,Таблица!$B$3:$B$380,$B120)</f>
        <v>4341</v>
      </c>
      <c r="L120">
        <f>SUMIFS(Таблица!H$3:H$380,Таблица!$B$3:$B$380,$B120)</f>
        <v>25000</v>
      </c>
      <c r="M120">
        <f>SUMIFS(Таблица!I$3:I$380,Таблица!$B$3:$B$380,$B120)</f>
        <v>0</v>
      </c>
      <c r="N120">
        <f>SUMIFS(Таблица!K$3:K$380,Таблица!$B$3:$B$380,$B120)</f>
        <v>4291</v>
      </c>
      <c r="O120">
        <f>SUMIFS(Таблица!L$3:L$380,Таблица!$B$3:$B$380,$B120)</f>
        <v>50</v>
      </c>
      <c r="P120">
        <f>SUMIFS(Таблица!M$3:M$380,Таблица!$B$3:$B$380,$B120)</f>
        <v>20659</v>
      </c>
      <c r="Q120">
        <f>SUMIFS(Таблица!N$3:N$380,Таблица!$B$3:$B$380,$B120)</f>
        <v>50</v>
      </c>
      <c r="R120">
        <f>SUMIFS(Таблица!O$3:O$380,Таблица!$B$3:$B$380,$B120)</f>
        <v>4291</v>
      </c>
      <c r="S120">
        <f>SUMIFS(Таблица!P$3:P$380,Таблица!$B$3:$B$380,$B120)</f>
        <v>65</v>
      </c>
      <c r="T120">
        <f>SUMIFS(Таблица!Q$3:Q$380,Таблица!$B$3:$B$380,$B120)</f>
        <v>4276</v>
      </c>
      <c r="U120">
        <f>SUMIFS(Таблица!R$3:R$380,Таблица!$B$3:$B$380,$B120)</f>
        <v>25</v>
      </c>
      <c r="V120">
        <f>SUMIFS(Таблица!S$3:S$380,Таблица!$B$3:$B$380,$B120)</f>
        <v>6</v>
      </c>
      <c r="W120">
        <f>SUMIFS(Таблица!T$3:T$380,Таблица!$B$3:$B$380,$B120)</f>
        <v>7</v>
      </c>
      <c r="X120">
        <f>SUMIFS(Таблица!U$3:U$380,Таблица!$B$3:$B$380,$B120)</f>
        <v>19</v>
      </c>
      <c r="Y120">
        <f>SUMIFS(Таблица!V$3:V$380,Таблица!$B$3:$B$380,$B120)</f>
        <v>0</v>
      </c>
      <c r="Z120">
        <f>SUMIFS(Таблица!W$3:W$380,Таблица!$B$3:$B$380,$B120)</f>
        <v>0</v>
      </c>
      <c r="AA120">
        <f>SUMIFS(Таблица!X$3:X$380,Таблица!$B$3:$B$380,$B120)</f>
        <v>0</v>
      </c>
      <c r="AB120">
        <f>SUMIFS(Таблица!Y$3:Y$380,Таблица!$B$3:$B$380,$B120)</f>
        <v>0</v>
      </c>
      <c r="AD120">
        <f>SUMIFS(Таблица!AA$3:AA$380,Таблица!$B$3:$B$380,$B120)</f>
        <v>97</v>
      </c>
      <c r="AE120" s="52">
        <f t="shared" si="23"/>
        <v>2.2345081778392076E-2</v>
      </c>
      <c r="AF120">
        <f>SUMIFS(Таблица!AC$3:AC$380,Таблица!$B$3:$B$380,$B120)</f>
        <v>395</v>
      </c>
      <c r="AG120" s="52">
        <f t="shared" si="24"/>
        <v>9.0992858788297631E-2</v>
      </c>
      <c r="AH120">
        <f>SUMIFS(Таблица!AE$3:AE$380,Таблица!$B$3:$B$380,$B120)</f>
        <v>51</v>
      </c>
      <c r="AI120" s="52">
        <f t="shared" si="25"/>
        <v>1.1748445058742226E-2</v>
      </c>
      <c r="AJ120">
        <f>SUMIFS(Таблица!AG$3:AG$380,Таблица!$B$3:$B$380,$B120)</f>
        <v>174</v>
      </c>
      <c r="AK120" s="52">
        <f t="shared" si="26"/>
        <v>4.0082930200414653E-2</v>
      </c>
      <c r="AL120">
        <f>SUMIFS(Таблица!AI$3:AI$380,Таблица!$B$3:$B$380,$B120)</f>
        <v>3559</v>
      </c>
      <c r="AM120" s="52">
        <f t="shared" si="27"/>
        <v>0.81985717576595252</v>
      </c>
    </row>
    <row r="121" spans="2:39">
      <c r="B121" t="s">
        <v>2155</v>
      </c>
      <c r="D121">
        <f>SUMIFS(Таблица!D$3:D$380,Таблица!$B$3:$B$380,$B121)</f>
        <v>2469</v>
      </c>
      <c r="E121">
        <f>SUM($D$2:$D121)</f>
        <v>322412</v>
      </c>
      <c r="F121">
        <f>SUMIFS(Таблица!E$3:E$380,Таблица!$B$3:$B$380,$B121)</f>
        <v>2469</v>
      </c>
      <c r="G121">
        <f>SUM($F$2:$F121)</f>
        <v>322181</v>
      </c>
      <c r="H121">
        <f t="shared" si="21"/>
        <v>1563</v>
      </c>
      <c r="I121">
        <f>SUM($H$2:$H121)</f>
        <v>241814</v>
      </c>
      <c r="J121" s="52">
        <f t="shared" si="22"/>
        <v>0.63304981773997571</v>
      </c>
      <c r="K121">
        <f>SUMIFS(Таблица!G$3:G$380,Таблица!$B$3:$B$380,$B121)</f>
        <v>2469</v>
      </c>
      <c r="L121">
        <f>SUMIFS(Таблица!H$3:H$380,Таблица!$B$3:$B$380,$B121)</f>
        <v>4196</v>
      </c>
      <c r="M121">
        <f>SUMIFS(Таблица!I$3:I$380,Таблица!$B$3:$B$380,$B121)</f>
        <v>505</v>
      </c>
      <c r="N121">
        <f>SUMIFS(Таблица!K$3:K$380,Таблица!$B$3:$B$380,$B121)</f>
        <v>1964</v>
      </c>
      <c r="O121">
        <f>SUMIFS(Таблица!L$3:L$380,Таблица!$B$3:$B$380,$B121)</f>
        <v>0</v>
      </c>
      <c r="P121">
        <f>SUMIFS(Таблица!M$3:M$380,Таблица!$B$3:$B$380,$B121)</f>
        <v>1727</v>
      </c>
      <c r="Q121">
        <f>SUMIFS(Таблица!N$3:N$380,Таблица!$B$3:$B$380,$B121)</f>
        <v>505</v>
      </c>
      <c r="R121">
        <f>SUMIFS(Таблица!O$3:O$380,Таблица!$B$3:$B$380,$B121)</f>
        <v>1964</v>
      </c>
      <c r="S121">
        <f>SUMIFS(Таблица!P$3:P$380,Таблица!$B$3:$B$380,$B121)</f>
        <v>13</v>
      </c>
      <c r="T121">
        <f>SUMIFS(Таблица!Q$3:Q$380,Таблица!$B$3:$B$380,$B121)</f>
        <v>2456</v>
      </c>
      <c r="U121">
        <f>SUMIFS(Таблица!R$3:R$380,Таблица!$B$3:$B$380,$B121)</f>
        <v>30</v>
      </c>
      <c r="V121">
        <f>SUMIFS(Таблица!S$3:S$380,Таблица!$B$3:$B$380,$B121)</f>
        <v>0</v>
      </c>
      <c r="W121">
        <f>SUMIFS(Таблица!T$3:T$380,Таблица!$B$3:$B$380,$B121)</f>
        <v>253</v>
      </c>
      <c r="X121">
        <f>SUMIFS(Таблица!U$3:U$380,Таблица!$B$3:$B$380,$B121)</f>
        <v>30</v>
      </c>
      <c r="Y121">
        <f>SUMIFS(Таблица!V$3:V$380,Таблица!$B$3:$B$380,$B121)</f>
        <v>0</v>
      </c>
      <c r="Z121">
        <f>SUMIFS(Таблица!W$3:W$380,Таблица!$B$3:$B$380,$B121)</f>
        <v>0</v>
      </c>
      <c r="AA121">
        <f>SUMIFS(Таблица!X$3:X$380,Таблица!$B$3:$B$380,$B121)</f>
        <v>0</v>
      </c>
      <c r="AB121">
        <f>SUMIFS(Таблица!Y$3:Y$380,Таблица!$B$3:$B$380,$B121)</f>
        <v>0</v>
      </c>
      <c r="AD121">
        <f>SUMIFS(Таблица!AA$3:AA$380,Таблица!$B$3:$B$380,$B121)</f>
        <v>68</v>
      </c>
      <c r="AE121" s="52">
        <f t="shared" si="23"/>
        <v>2.7541514783313081E-2</v>
      </c>
      <c r="AF121">
        <f>SUMIFS(Таблица!AC$3:AC$380,Таблица!$B$3:$B$380,$B121)</f>
        <v>219</v>
      </c>
      <c r="AG121" s="52">
        <f t="shared" si="24"/>
        <v>8.8699878493317133E-2</v>
      </c>
      <c r="AH121">
        <f>SUMIFS(Таблица!AE$3:AE$380,Таблица!$B$3:$B$380,$B121)</f>
        <v>69</v>
      </c>
      <c r="AI121" s="52">
        <f t="shared" si="25"/>
        <v>2.7946537059538274E-2</v>
      </c>
      <c r="AJ121">
        <f>SUMIFS(Таблица!AG$3:AG$380,Таблица!$B$3:$B$380,$B121)</f>
        <v>537</v>
      </c>
      <c r="AK121" s="52">
        <f t="shared" si="26"/>
        <v>0.21749696233292831</v>
      </c>
      <c r="AL121">
        <f>SUMIFS(Таблица!AI$3:AI$380,Таблица!$B$3:$B$380,$B121)</f>
        <v>1563</v>
      </c>
      <c r="AM121" s="52">
        <f t="shared" si="27"/>
        <v>0.63304981773997571</v>
      </c>
    </row>
    <row r="122" spans="2:39">
      <c r="B122" t="s">
        <v>2160</v>
      </c>
      <c r="D122">
        <f>SUMIFS(Таблица!D$3:D$380,Таблица!$B$3:$B$380,$B122)</f>
        <v>275</v>
      </c>
      <c r="E122">
        <f>SUM($D$2:$D122)</f>
        <v>322687</v>
      </c>
      <c r="F122">
        <f>SUMIFS(Таблица!E$3:E$380,Таблица!$B$3:$B$380,$B122)</f>
        <v>275</v>
      </c>
      <c r="G122">
        <f>SUM($F$2:$F122)</f>
        <v>322456</v>
      </c>
      <c r="H122">
        <f t="shared" si="21"/>
        <v>132</v>
      </c>
      <c r="I122">
        <f>SUM($H$2:$H122)</f>
        <v>241946</v>
      </c>
      <c r="J122" s="52">
        <f t="shared" si="22"/>
        <v>0.48</v>
      </c>
      <c r="K122">
        <f>SUMIFS(Таблица!G$3:G$380,Таблица!$B$3:$B$380,$B122)</f>
        <v>280</v>
      </c>
      <c r="L122">
        <f>SUMIFS(Таблица!H$3:H$380,Таблица!$B$3:$B$380,$B122)</f>
        <v>400</v>
      </c>
      <c r="M122">
        <f>SUMIFS(Таблица!I$3:I$380,Таблица!$B$3:$B$380,$B122)</f>
        <v>159</v>
      </c>
      <c r="N122">
        <f>SUMIFS(Таблица!K$3:K$380,Таблица!$B$3:$B$380,$B122)</f>
        <v>116</v>
      </c>
      <c r="O122">
        <f>SUMIFS(Таблица!L$3:L$380,Таблица!$B$3:$B$380,$B122)</f>
        <v>0</v>
      </c>
      <c r="P122">
        <f>SUMIFS(Таблица!M$3:M$380,Таблица!$B$3:$B$380,$B122)</f>
        <v>125</v>
      </c>
      <c r="Q122">
        <f>SUMIFS(Таблица!N$3:N$380,Таблица!$B$3:$B$380,$B122)</f>
        <v>159</v>
      </c>
      <c r="R122">
        <f>SUMIFS(Таблица!O$3:O$380,Таблица!$B$3:$B$380,$B122)</f>
        <v>116</v>
      </c>
      <c r="S122">
        <f>SUMIFS(Таблица!P$3:P$380,Таблица!$B$3:$B$380,$B122)</f>
        <v>6</v>
      </c>
      <c r="T122">
        <f>SUMIFS(Таблица!Q$3:Q$380,Таблица!$B$3:$B$380,$B122)</f>
        <v>269</v>
      </c>
      <c r="U122">
        <f>SUMIFS(Таблица!R$3:R$380,Таблица!$B$3:$B$380,$B122)</f>
        <v>5</v>
      </c>
      <c r="V122">
        <f>SUMIFS(Таблица!S$3:S$380,Таблица!$B$3:$B$380,$B122)</f>
        <v>0</v>
      </c>
      <c r="W122">
        <f>SUMIFS(Таблица!T$3:T$380,Таблица!$B$3:$B$380,$B122)</f>
        <v>1</v>
      </c>
      <c r="X122">
        <f>SUMIFS(Таблица!U$3:U$380,Таблица!$B$3:$B$380,$B122)</f>
        <v>5</v>
      </c>
      <c r="Y122">
        <f>SUMIFS(Таблица!V$3:V$380,Таблица!$B$3:$B$380,$B122)</f>
        <v>0</v>
      </c>
      <c r="Z122">
        <f>SUMIFS(Таблица!W$3:W$380,Таблица!$B$3:$B$380,$B122)</f>
        <v>0</v>
      </c>
      <c r="AA122">
        <f>SUMIFS(Таблица!X$3:X$380,Таблица!$B$3:$B$380,$B122)</f>
        <v>0</v>
      </c>
      <c r="AB122">
        <f>SUMIFS(Таблица!Y$3:Y$380,Таблица!$B$3:$B$380,$B122)</f>
        <v>0</v>
      </c>
      <c r="AD122">
        <f>SUMIFS(Таблица!AA$3:AA$380,Таблица!$B$3:$B$380,$B122)</f>
        <v>26</v>
      </c>
      <c r="AE122" s="52">
        <f t="shared" si="23"/>
        <v>9.4545454545454544E-2</v>
      </c>
      <c r="AF122">
        <f>SUMIFS(Таблица!AC$3:AC$380,Таблица!$B$3:$B$380,$B122)</f>
        <v>68</v>
      </c>
      <c r="AG122" s="52">
        <f t="shared" si="24"/>
        <v>0.24727272727272728</v>
      </c>
      <c r="AH122">
        <f>SUMIFS(Таблица!AE$3:AE$380,Таблица!$B$3:$B$380,$B122)</f>
        <v>13</v>
      </c>
      <c r="AI122" s="52">
        <f t="shared" si="25"/>
        <v>4.7272727272727272E-2</v>
      </c>
      <c r="AJ122">
        <f>SUMIFS(Таблица!AG$3:AG$380,Таблица!$B$3:$B$380,$B122)</f>
        <v>30</v>
      </c>
      <c r="AK122" s="52">
        <f t="shared" si="26"/>
        <v>0.10909090909090909</v>
      </c>
      <c r="AL122">
        <f>SUMIFS(Таблица!AI$3:AI$380,Таблица!$B$3:$B$380,$B122)</f>
        <v>132</v>
      </c>
      <c r="AM122" s="52">
        <f t="shared" si="27"/>
        <v>0.48</v>
      </c>
    </row>
    <row r="123" spans="2:39">
      <c r="B123" t="s">
        <v>2162</v>
      </c>
      <c r="D123">
        <f>SUMIFS(Таблица!D$3:D$380,Таблица!$B$3:$B$380,$B123)</f>
        <v>2949</v>
      </c>
      <c r="E123">
        <f>SUM($D$2:$D123)</f>
        <v>325636</v>
      </c>
      <c r="F123">
        <f>SUMIFS(Таблица!E$3:E$380,Таблица!$B$3:$B$380,$B123)</f>
        <v>2948</v>
      </c>
      <c r="G123">
        <f>SUM($F$2:$F123)</f>
        <v>325404</v>
      </c>
      <c r="H123">
        <f t="shared" si="21"/>
        <v>2386</v>
      </c>
      <c r="I123">
        <f>SUM($H$2:$H123)</f>
        <v>244332</v>
      </c>
      <c r="J123" s="52">
        <f t="shared" si="22"/>
        <v>0.80936227951153328</v>
      </c>
      <c r="K123">
        <f>SUMIFS(Таблица!G$3:G$380,Таблица!$B$3:$B$380,$B123)</f>
        <v>2949</v>
      </c>
      <c r="L123">
        <f>SUMIFS(Таблица!H$3:H$380,Таблица!$B$3:$B$380,$B123)</f>
        <v>38000</v>
      </c>
      <c r="M123">
        <f>SUMIFS(Таблица!I$3:I$380,Таблица!$B$3:$B$380,$B123)</f>
        <v>605</v>
      </c>
      <c r="N123">
        <f>SUMIFS(Таблица!K$3:K$380,Таблица!$B$3:$B$380,$B123)</f>
        <v>2329</v>
      </c>
      <c r="O123">
        <f>SUMIFS(Таблица!L$3:L$380,Таблица!$B$3:$B$380,$B123)</f>
        <v>15</v>
      </c>
      <c r="P123">
        <f>SUMIFS(Таблица!M$3:M$380,Таблица!$B$3:$B$380,$B123)</f>
        <v>35051</v>
      </c>
      <c r="Q123">
        <f>SUMIFS(Таблица!N$3:N$380,Таблица!$B$3:$B$380,$B123)</f>
        <v>620</v>
      </c>
      <c r="R123">
        <f>SUMIFS(Таблица!O$3:O$380,Таблица!$B$3:$B$380,$B123)</f>
        <v>2328</v>
      </c>
      <c r="S123">
        <f>SUMIFS(Таблица!P$3:P$380,Таблица!$B$3:$B$380,$B123)</f>
        <v>22</v>
      </c>
      <c r="T123">
        <f>SUMIFS(Таблица!Q$3:Q$380,Таблица!$B$3:$B$380,$B123)</f>
        <v>2926</v>
      </c>
      <c r="U123">
        <f>SUMIFS(Таблица!R$3:R$380,Таблица!$B$3:$B$380,$B123)</f>
        <v>80</v>
      </c>
      <c r="V123">
        <f>SUMIFS(Таблица!S$3:S$380,Таблица!$B$3:$B$380,$B123)</f>
        <v>0</v>
      </c>
      <c r="W123">
        <f>SUMIFS(Таблица!T$3:T$380,Таблица!$B$3:$B$380,$B123)</f>
        <v>28</v>
      </c>
      <c r="X123">
        <f>SUMIFS(Таблица!U$3:U$380,Таблица!$B$3:$B$380,$B123)</f>
        <v>80</v>
      </c>
      <c r="Y123">
        <f>SUMIFS(Таблица!V$3:V$380,Таблица!$B$3:$B$380,$B123)</f>
        <v>0</v>
      </c>
      <c r="Z123">
        <f>SUMIFS(Таблица!W$3:W$380,Таблица!$B$3:$B$380,$B123)</f>
        <v>0</v>
      </c>
      <c r="AA123">
        <f>SUMIFS(Таблица!X$3:X$380,Таблица!$B$3:$B$380,$B123)</f>
        <v>0</v>
      </c>
      <c r="AB123">
        <f>SUMIFS(Таблица!Y$3:Y$380,Таблица!$B$3:$B$380,$B123)</f>
        <v>0</v>
      </c>
      <c r="AD123">
        <f>SUMIFS(Таблица!AA$3:AA$380,Таблица!$B$3:$B$380,$B123)</f>
        <v>71</v>
      </c>
      <c r="AE123" s="52">
        <f t="shared" si="23"/>
        <v>2.4084124830393489E-2</v>
      </c>
      <c r="AF123">
        <f>SUMIFS(Таблица!AC$3:AC$380,Таблица!$B$3:$B$380,$B123)</f>
        <v>249</v>
      </c>
      <c r="AG123" s="52">
        <f t="shared" si="24"/>
        <v>8.4464043419267304E-2</v>
      </c>
      <c r="AH123">
        <f>SUMIFS(Таблица!AE$3:AE$380,Таблица!$B$3:$B$380,$B123)</f>
        <v>43</v>
      </c>
      <c r="AI123" s="52">
        <f t="shared" si="25"/>
        <v>1.4586160108548168E-2</v>
      </c>
      <c r="AJ123">
        <f>SUMIFS(Таблица!AG$3:AG$380,Таблица!$B$3:$B$380,$B123)</f>
        <v>177</v>
      </c>
      <c r="AK123" s="52">
        <f t="shared" si="26"/>
        <v>6.004070556309362E-2</v>
      </c>
      <c r="AL123">
        <f>SUMIFS(Таблица!AI$3:AI$380,Таблица!$B$3:$B$380,$B123)</f>
        <v>2386</v>
      </c>
      <c r="AM123" s="52">
        <f t="shared" si="27"/>
        <v>0.80936227951153328</v>
      </c>
    </row>
    <row r="124" spans="2:39">
      <c r="B124" t="s">
        <v>2164</v>
      </c>
      <c r="D124">
        <f>SUMIFS(Таблица!D$3:D$380,Таблица!$B$3:$B$380,$B124)</f>
        <v>25070</v>
      </c>
      <c r="E124">
        <f>SUM($D$2:$D124)</f>
        <v>350706</v>
      </c>
      <c r="F124">
        <f>SUMIFS(Таблица!E$3:E$380,Таблица!$B$3:$B$380,$B124)</f>
        <v>25053</v>
      </c>
      <c r="G124">
        <f>SUM($F$2:$F124)</f>
        <v>350457</v>
      </c>
      <c r="H124">
        <f t="shared" si="21"/>
        <v>19064</v>
      </c>
      <c r="I124">
        <f>SUM($H$2:$H124)</f>
        <v>263396</v>
      </c>
      <c r="J124" s="52">
        <f t="shared" si="22"/>
        <v>0.76094679279926558</v>
      </c>
      <c r="K124">
        <f>SUMIFS(Таблица!G$3:G$380,Таблица!$B$3:$B$380,$B124)</f>
        <v>25081</v>
      </c>
      <c r="L124">
        <f>SUMIFS(Таблица!H$3:H$380,Таблица!$B$3:$B$380,$B124)</f>
        <v>95600</v>
      </c>
      <c r="M124">
        <f>SUMIFS(Таблица!I$3:I$380,Таблица!$B$3:$B$380,$B124)</f>
        <v>769</v>
      </c>
      <c r="N124">
        <f>SUMIFS(Таблица!K$3:K$380,Таблица!$B$3:$B$380,$B124)</f>
        <v>21245</v>
      </c>
      <c r="O124">
        <f>SUMIFS(Таблица!L$3:L$380,Таблица!$B$3:$B$380,$B124)</f>
        <v>3056</v>
      </c>
      <c r="P124">
        <f>SUMIFS(Таблица!M$3:M$380,Таблица!$B$3:$B$380,$B124)</f>
        <v>70529</v>
      </c>
      <c r="Q124">
        <f>SUMIFS(Таблица!N$3:N$380,Таблица!$B$3:$B$380,$B124)</f>
        <v>3822</v>
      </c>
      <c r="R124">
        <f>SUMIFS(Таблица!O$3:O$380,Таблица!$B$3:$B$380,$B124)</f>
        <v>21231</v>
      </c>
      <c r="S124">
        <f>SUMIFS(Таблица!P$3:P$380,Таблица!$B$3:$B$380,$B124)</f>
        <v>188</v>
      </c>
      <c r="T124">
        <f>SUMIFS(Таблица!Q$3:Q$380,Таблица!$B$3:$B$380,$B124)</f>
        <v>24865</v>
      </c>
      <c r="U124">
        <f>SUMIFS(Таблица!R$3:R$380,Таблица!$B$3:$B$380,$B124)</f>
        <v>235</v>
      </c>
      <c r="V124">
        <f>SUMIFS(Таблица!S$3:S$380,Таблица!$B$3:$B$380,$B124)</f>
        <v>182</v>
      </c>
      <c r="W124">
        <f>SUMIFS(Таблица!T$3:T$380,Таблица!$B$3:$B$380,$B124)</f>
        <v>891</v>
      </c>
      <c r="X124">
        <f>SUMIFS(Таблица!U$3:U$380,Таблица!$B$3:$B$380,$B124)</f>
        <v>53</v>
      </c>
      <c r="Y124">
        <f>SUMIFS(Таблица!V$3:V$380,Таблица!$B$3:$B$380,$B124)</f>
        <v>0</v>
      </c>
      <c r="Z124">
        <f>SUMIFS(Таблица!W$3:W$380,Таблица!$B$3:$B$380,$B124)</f>
        <v>0</v>
      </c>
      <c r="AA124">
        <f>SUMIFS(Таблица!X$3:X$380,Таблица!$B$3:$B$380,$B124)</f>
        <v>1</v>
      </c>
      <c r="AB124">
        <f>SUMIFS(Таблица!Y$3:Y$380,Таблица!$B$3:$B$380,$B124)</f>
        <v>0</v>
      </c>
      <c r="AD124">
        <f>SUMIFS(Таблица!AA$3:AA$380,Таблица!$B$3:$B$380,$B124)</f>
        <v>1184</v>
      </c>
      <c r="AE124" s="52">
        <f t="shared" si="23"/>
        <v>4.725980920448649E-2</v>
      </c>
      <c r="AF124">
        <f>SUMIFS(Таблица!AC$3:AC$380,Таблица!$B$3:$B$380,$B124)</f>
        <v>2003</v>
      </c>
      <c r="AG124" s="52">
        <f t="shared" si="24"/>
        <v>7.995050492954936E-2</v>
      </c>
      <c r="AH124">
        <f>SUMIFS(Таблица!AE$3:AE$380,Таблица!$B$3:$B$380,$B124)</f>
        <v>387</v>
      </c>
      <c r="AI124" s="52">
        <f t="shared" si="25"/>
        <v>1.5447251826128607E-2</v>
      </c>
      <c r="AJ124">
        <f>SUMIFS(Таблица!AG$3:AG$380,Таблица!$B$3:$B$380,$B124)</f>
        <v>2227</v>
      </c>
      <c r="AK124" s="52">
        <f t="shared" si="26"/>
        <v>8.8891549914181939E-2</v>
      </c>
      <c r="AL124">
        <f>SUMIFS(Таблица!AI$3:AI$380,Таблица!$B$3:$B$380,$B124)</f>
        <v>19064</v>
      </c>
      <c r="AM124" s="52">
        <f t="shared" si="27"/>
        <v>0.76094679279926558</v>
      </c>
    </row>
    <row r="125" spans="2:39">
      <c r="B125" t="s">
        <v>2177</v>
      </c>
      <c r="D125">
        <f>SUMIFS(Таблица!D$3:D$380,Таблица!$B$3:$B$380,$B125)</f>
        <v>80</v>
      </c>
      <c r="E125">
        <f>SUM($D$2:$D125)</f>
        <v>350786</v>
      </c>
      <c r="F125">
        <f>SUMIFS(Таблица!E$3:E$380,Таблица!$B$3:$B$380,$B125)</f>
        <v>80</v>
      </c>
      <c r="G125">
        <f>SUM($F$2:$F125)</f>
        <v>350537</v>
      </c>
      <c r="H125">
        <f t="shared" si="21"/>
        <v>41</v>
      </c>
      <c r="I125">
        <f>SUM($H$2:$H125)</f>
        <v>263437</v>
      </c>
      <c r="J125" s="52">
        <f t="shared" si="22"/>
        <v>0.51249999999999996</v>
      </c>
      <c r="K125">
        <f>SUMIFS(Таблица!G$3:G$380,Таблица!$B$3:$B$380,$B125)</f>
        <v>80</v>
      </c>
      <c r="L125">
        <f>SUMIFS(Таблица!H$3:H$380,Таблица!$B$3:$B$380,$B125)</f>
        <v>160</v>
      </c>
      <c r="M125">
        <f>SUMIFS(Таблица!I$3:I$380,Таблица!$B$3:$B$380,$B125)</f>
        <v>0</v>
      </c>
      <c r="N125">
        <f>SUMIFS(Таблица!K$3:K$380,Таблица!$B$3:$B$380,$B125)</f>
        <v>80</v>
      </c>
      <c r="O125">
        <f>SUMIFS(Таблица!L$3:L$380,Таблица!$B$3:$B$380,$B125)</f>
        <v>0</v>
      </c>
      <c r="P125">
        <f>SUMIFS(Таблица!M$3:M$380,Таблица!$B$3:$B$380,$B125)</f>
        <v>80</v>
      </c>
      <c r="Q125">
        <f>SUMIFS(Таблица!N$3:N$380,Таблица!$B$3:$B$380,$B125)</f>
        <v>0</v>
      </c>
      <c r="R125">
        <f>SUMIFS(Таблица!O$3:O$380,Таблица!$B$3:$B$380,$B125)</f>
        <v>80</v>
      </c>
      <c r="S125">
        <f>SUMIFS(Таблица!P$3:P$380,Таблица!$B$3:$B$380,$B125)</f>
        <v>0</v>
      </c>
      <c r="T125">
        <f>SUMIFS(Таблица!Q$3:Q$380,Таблица!$B$3:$B$380,$B125)</f>
        <v>80</v>
      </c>
      <c r="U125">
        <f>SUMIFS(Таблица!R$3:R$380,Таблица!$B$3:$B$380,$B125)</f>
        <v>5</v>
      </c>
      <c r="V125">
        <f>SUMIFS(Таблица!S$3:S$380,Таблица!$B$3:$B$380,$B125)</f>
        <v>0</v>
      </c>
      <c r="W125">
        <f>SUMIFS(Таблица!T$3:T$380,Таблица!$B$3:$B$380,$B125)</f>
        <v>2</v>
      </c>
      <c r="X125">
        <f>SUMIFS(Таблица!U$3:U$380,Таблица!$B$3:$B$380,$B125)</f>
        <v>5</v>
      </c>
      <c r="Y125">
        <f>SUMIFS(Таблица!V$3:V$380,Таблица!$B$3:$B$380,$B125)</f>
        <v>0</v>
      </c>
      <c r="Z125">
        <f>SUMIFS(Таблица!W$3:W$380,Таблица!$B$3:$B$380,$B125)</f>
        <v>0</v>
      </c>
      <c r="AA125">
        <f>SUMIFS(Таблица!X$3:X$380,Таблица!$B$3:$B$380,$B125)</f>
        <v>0</v>
      </c>
      <c r="AB125">
        <f>SUMIFS(Таблица!Y$3:Y$380,Таблица!$B$3:$B$380,$B125)</f>
        <v>0</v>
      </c>
      <c r="AD125">
        <f>SUMIFS(Таблица!AA$3:AA$380,Таблица!$B$3:$B$380,$B125)</f>
        <v>4</v>
      </c>
      <c r="AE125" s="52">
        <f t="shared" si="23"/>
        <v>0.05</v>
      </c>
      <c r="AF125">
        <f>SUMIFS(Таблица!AC$3:AC$380,Таблица!$B$3:$B$380,$B125)</f>
        <v>12</v>
      </c>
      <c r="AG125" s="52">
        <f t="shared" si="24"/>
        <v>0.15</v>
      </c>
      <c r="AH125">
        <f>SUMIFS(Таблица!AE$3:AE$380,Таблица!$B$3:$B$380,$B125)</f>
        <v>7</v>
      </c>
      <c r="AI125" s="52">
        <f t="shared" si="25"/>
        <v>8.7499999999999994E-2</v>
      </c>
      <c r="AJ125">
        <f>SUMIFS(Таблица!AG$3:AG$380,Таблица!$B$3:$B$380,$B125)</f>
        <v>16</v>
      </c>
      <c r="AK125" s="52">
        <f t="shared" si="26"/>
        <v>0.2</v>
      </c>
      <c r="AL125">
        <f>SUMIFS(Таблица!AI$3:AI$380,Таблица!$B$3:$B$380,$B125)</f>
        <v>41</v>
      </c>
      <c r="AM125" s="52">
        <f t="shared" si="27"/>
        <v>0.51249999999999996</v>
      </c>
    </row>
    <row r="126" spans="2:39">
      <c r="B126" t="s">
        <v>2179</v>
      </c>
      <c r="D126">
        <f>SUMIFS(Таблица!D$3:D$380,Таблица!$B$3:$B$380,$B126)</f>
        <v>106</v>
      </c>
      <c r="E126">
        <f>SUM($D$2:$D126)</f>
        <v>350892</v>
      </c>
      <c r="F126">
        <f>SUMIFS(Таблица!E$3:E$380,Таблица!$B$3:$B$380,$B126)</f>
        <v>106</v>
      </c>
      <c r="G126">
        <f>SUM($F$2:$F126)</f>
        <v>350643</v>
      </c>
      <c r="H126">
        <f t="shared" si="21"/>
        <v>41</v>
      </c>
      <c r="I126">
        <f>SUM($H$2:$H126)</f>
        <v>263478</v>
      </c>
      <c r="J126" s="52">
        <f t="shared" si="22"/>
        <v>0.3867924528301887</v>
      </c>
      <c r="K126">
        <f>SUMIFS(Таблица!G$3:G$380,Таблица!$B$3:$B$380,$B126)</f>
        <v>106</v>
      </c>
      <c r="L126">
        <f>SUMIFS(Таблица!H$3:H$380,Таблица!$B$3:$B$380,$B126)</f>
        <v>122</v>
      </c>
      <c r="M126">
        <f>SUMIFS(Таблица!I$3:I$380,Таблица!$B$3:$B$380,$B126)</f>
        <v>27</v>
      </c>
      <c r="N126">
        <f>SUMIFS(Таблица!K$3:K$380,Таблица!$B$3:$B$380,$B126)</f>
        <v>79</v>
      </c>
      <c r="O126">
        <f>SUMIFS(Таблица!L$3:L$380,Таблица!$B$3:$B$380,$B126)</f>
        <v>0</v>
      </c>
      <c r="P126">
        <f>SUMIFS(Таблица!M$3:M$380,Таблица!$B$3:$B$380,$B126)</f>
        <v>16</v>
      </c>
      <c r="Q126">
        <f>SUMIFS(Таблица!N$3:N$380,Таблица!$B$3:$B$380,$B126)</f>
        <v>27</v>
      </c>
      <c r="R126">
        <f>SUMIFS(Таблица!O$3:O$380,Таблица!$B$3:$B$380,$B126)</f>
        <v>79</v>
      </c>
      <c r="S126">
        <f>SUMIFS(Таблица!P$3:P$380,Таблица!$B$3:$B$380,$B126)</f>
        <v>2</v>
      </c>
      <c r="T126">
        <f>SUMIFS(Таблица!Q$3:Q$380,Таблица!$B$3:$B$380,$B126)</f>
        <v>104</v>
      </c>
      <c r="U126">
        <f>SUMIFS(Таблица!R$3:R$380,Таблица!$B$3:$B$380,$B126)</f>
        <v>10</v>
      </c>
      <c r="V126">
        <f>SUMIFS(Таблица!S$3:S$380,Таблица!$B$3:$B$380,$B126)</f>
        <v>0</v>
      </c>
      <c r="W126">
        <f>SUMIFS(Таблица!T$3:T$380,Таблица!$B$3:$B$380,$B126)</f>
        <v>8</v>
      </c>
      <c r="X126">
        <f>SUMIFS(Таблица!U$3:U$380,Таблица!$B$3:$B$380,$B126)</f>
        <v>10</v>
      </c>
      <c r="Y126">
        <f>SUMIFS(Таблица!V$3:V$380,Таблица!$B$3:$B$380,$B126)</f>
        <v>0</v>
      </c>
      <c r="Z126">
        <f>SUMIFS(Таблица!W$3:W$380,Таблица!$B$3:$B$380,$B126)</f>
        <v>0</v>
      </c>
      <c r="AA126">
        <f>SUMIFS(Таблица!X$3:X$380,Таблица!$B$3:$B$380,$B126)</f>
        <v>0</v>
      </c>
      <c r="AB126">
        <f>SUMIFS(Таблица!Y$3:Y$380,Таблица!$B$3:$B$380,$B126)</f>
        <v>0</v>
      </c>
      <c r="AD126">
        <f>SUMIFS(Таблица!AA$3:AA$380,Таблица!$B$3:$B$380,$B126)</f>
        <v>3</v>
      </c>
      <c r="AE126" s="52">
        <f t="shared" si="23"/>
        <v>2.8301886792452831E-2</v>
      </c>
      <c r="AF126">
        <f>SUMIFS(Таблица!AC$3:AC$380,Таблица!$B$3:$B$380,$B126)</f>
        <v>13</v>
      </c>
      <c r="AG126" s="52">
        <f t="shared" si="24"/>
        <v>0.12264150943396226</v>
      </c>
      <c r="AH126">
        <f>SUMIFS(Таблица!AE$3:AE$380,Таблица!$B$3:$B$380,$B126)</f>
        <v>7</v>
      </c>
      <c r="AI126" s="52">
        <f t="shared" si="25"/>
        <v>6.6037735849056603E-2</v>
      </c>
      <c r="AJ126">
        <f>SUMIFS(Таблица!AG$3:AG$380,Таблица!$B$3:$B$380,$B126)</f>
        <v>40</v>
      </c>
      <c r="AK126" s="52">
        <f t="shared" si="26"/>
        <v>0.37735849056603776</v>
      </c>
      <c r="AL126">
        <f>SUMIFS(Таблица!AI$3:AI$380,Таблица!$B$3:$B$380,$B126)</f>
        <v>41</v>
      </c>
      <c r="AM126" s="52">
        <f t="shared" si="27"/>
        <v>0.3867924528301887</v>
      </c>
    </row>
    <row r="127" spans="2:39">
      <c r="B127" t="s">
        <v>2181</v>
      </c>
      <c r="D127">
        <f>SUMIFS(Таблица!D$3:D$380,Таблица!$B$3:$B$380,$B127)</f>
        <v>3720</v>
      </c>
      <c r="E127">
        <f>SUM($D$2:$D127)</f>
        <v>354612</v>
      </c>
      <c r="F127">
        <f>SUMIFS(Таблица!E$3:E$380,Таблица!$B$3:$B$380,$B127)</f>
        <v>3718</v>
      </c>
      <c r="G127">
        <f>SUM($F$2:$F127)</f>
        <v>354361</v>
      </c>
      <c r="H127">
        <f t="shared" si="21"/>
        <v>1593</v>
      </c>
      <c r="I127">
        <f>SUM($H$2:$H127)</f>
        <v>265071</v>
      </c>
      <c r="J127" s="52">
        <f t="shared" si="22"/>
        <v>0.42845615922538999</v>
      </c>
      <c r="K127">
        <f>SUMIFS(Таблица!G$3:G$380,Таблица!$B$3:$B$380,$B127)</f>
        <v>3720</v>
      </c>
      <c r="L127">
        <f>SUMIFS(Таблица!H$3:H$380,Таблица!$B$3:$B$380,$B127)</f>
        <v>16710</v>
      </c>
      <c r="M127">
        <f>SUMIFS(Таблица!I$3:I$380,Таблица!$B$3:$B$380,$B127)</f>
        <v>0</v>
      </c>
      <c r="N127">
        <f>SUMIFS(Таблица!K$3:K$380,Таблица!$B$3:$B$380,$B127)</f>
        <v>3404</v>
      </c>
      <c r="O127">
        <f>SUMIFS(Таблица!L$3:L$380,Таблица!$B$3:$B$380,$B127)</f>
        <v>316</v>
      </c>
      <c r="P127">
        <f>SUMIFS(Таблица!M$3:M$380,Таблица!$B$3:$B$380,$B127)</f>
        <v>12990</v>
      </c>
      <c r="Q127">
        <f>SUMIFS(Таблица!N$3:N$380,Таблица!$B$3:$B$380,$B127)</f>
        <v>316</v>
      </c>
      <c r="R127">
        <f>SUMIFS(Таблица!O$3:O$380,Таблица!$B$3:$B$380,$B127)</f>
        <v>3402</v>
      </c>
      <c r="S127">
        <f>SUMIFS(Таблица!P$3:P$380,Таблица!$B$3:$B$380,$B127)</f>
        <v>67</v>
      </c>
      <c r="T127">
        <f>SUMIFS(Таблица!Q$3:Q$380,Таблица!$B$3:$B$380,$B127)</f>
        <v>3651</v>
      </c>
      <c r="U127">
        <f>SUMIFS(Таблица!R$3:R$380,Таблица!$B$3:$B$380,$B127)</f>
        <v>50</v>
      </c>
      <c r="V127">
        <f>SUMIFS(Таблица!S$3:S$380,Таблица!$B$3:$B$380,$B127)</f>
        <v>11</v>
      </c>
      <c r="W127">
        <f>SUMIFS(Таблица!T$3:T$380,Таблица!$B$3:$B$380,$B127)</f>
        <v>329</v>
      </c>
      <c r="X127">
        <f>SUMIFS(Таблица!U$3:U$380,Таблица!$B$3:$B$380,$B127)</f>
        <v>39</v>
      </c>
      <c r="Y127">
        <f>SUMIFS(Таблица!V$3:V$380,Таблица!$B$3:$B$380,$B127)</f>
        <v>0</v>
      </c>
      <c r="Z127">
        <f>SUMIFS(Таблица!W$3:W$380,Таблица!$B$3:$B$380,$B127)</f>
        <v>0</v>
      </c>
      <c r="AA127">
        <f>SUMIFS(Таблица!X$3:X$380,Таблица!$B$3:$B$380,$B127)</f>
        <v>0</v>
      </c>
      <c r="AB127">
        <f>SUMIFS(Таблица!Y$3:Y$380,Таблица!$B$3:$B$380,$B127)</f>
        <v>0</v>
      </c>
      <c r="AD127">
        <f>SUMIFS(Таблица!AA$3:AA$380,Таблица!$B$3:$B$380,$B127)</f>
        <v>145</v>
      </c>
      <c r="AE127" s="52">
        <f t="shared" si="23"/>
        <v>3.8999462076385154E-2</v>
      </c>
      <c r="AF127">
        <f>SUMIFS(Таблица!AC$3:AC$380,Таблица!$B$3:$B$380,$B127)</f>
        <v>413</v>
      </c>
      <c r="AG127" s="52">
        <f t="shared" si="24"/>
        <v>0.11108122646584186</v>
      </c>
      <c r="AH127">
        <f>SUMIFS(Таблица!AE$3:AE$380,Таблица!$B$3:$B$380,$B127)</f>
        <v>196</v>
      </c>
      <c r="AI127" s="52">
        <f t="shared" si="25"/>
        <v>5.2716514254975796E-2</v>
      </c>
      <c r="AJ127">
        <f>SUMIFS(Таблица!AG$3:AG$380,Таблица!$B$3:$B$380,$B127)</f>
        <v>1304</v>
      </c>
      <c r="AK127" s="52">
        <f t="shared" si="26"/>
        <v>0.35072619688004303</v>
      </c>
      <c r="AL127">
        <f>SUMIFS(Таблица!AI$3:AI$380,Таблица!$B$3:$B$380,$B127)</f>
        <v>1593</v>
      </c>
      <c r="AM127" s="52">
        <f t="shared" si="27"/>
        <v>0.42845615922538999</v>
      </c>
    </row>
    <row r="128" spans="2:39">
      <c r="B128" t="s">
        <v>2186</v>
      </c>
      <c r="D128">
        <f>SUMIFS(Таблица!D$3:D$380,Таблица!$B$3:$B$380,$B128)</f>
        <v>5686</v>
      </c>
      <c r="E128">
        <f>SUM($D$2:$D128)</f>
        <v>360298</v>
      </c>
      <c r="F128">
        <f>SUMIFS(Таблица!E$3:E$380,Таблица!$B$3:$B$380,$B128)</f>
        <v>5681</v>
      </c>
      <c r="G128">
        <f>SUM($F$2:$F128)</f>
        <v>360042</v>
      </c>
      <c r="H128">
        <f t="shared" si="21"/>
        <v>1788</v>
      </c>
      <c r="I128">
        <f>SUM($H$2:$H128)</f>
        <v>266859</v>
      </c>
      <c r="J128" s="52">
        <f t="shared" si="22"/>
        <v>0.31473332159831013</v>
      </c>
      <c r="K128">
        <f>SUMIFS(Таблица!G$3:G$380,Таблица!$B$3:$B$380,$B128)</f>
        <v>5690</v>
      </c>
      <c r="L128">
        <f>SUMIFS(Таблица!H$3:H$380,Таблица!$B$3:$B$380,$B128)</f>
        <v>9300</v>
      </c>
      <c r="M128">
        <f>SUMIFS(Таблица!I$3:I$380,Таблица!$B$3:$B$380,$B128)</f>
        <v>0</v>
      </c>
      <c r="N128">
        <f>SUMIFS(Таблица!K$3:K$380,Таблица!$B$3:$B$380,$B128)</f>
        <v>5683</v>
      </c>
      <c r="O128">
        <f>SUMIFS(Таблица!L$3:L$380,Таблица!$B$3:$B$380,$B128)</f>
        <v>3</v>
      </c>
      <c r="P128">
        <f>SUMIFS(Таблица!M$3:M$380,Таблица!$B$3:$B$380,$B128)</f>
        <v>3610</v>
      </c>
      <c r="Q128">
        <f>SUMIFS(Таблица!N$3:N$380,Таблица!$B$3:$B$380,$B128)</f>
        <v>3</v>
      </c>
      <c r="R128">
        <f>SUMIFS(Таблица!O$3:O$380,Таблица!$B$3:$B$380,$B128)</f>
        <v>5678</v>
      </c>
      <c r="S128">
        <f>SUMIFS(Таблица!P$3:P$380,Таблица!$B$3:$B$380,$B128)</f>
        <v>114</v>
      </c>
      <c r="T128">
        <f>SUMIFS(Таблица!Q$3:Q$380,Таблица!$B$3:$B$380,$B128)</f>
        <v>5567</v>
      </c>
      <c r="U128">
        <f>SUMIFS(Таблица!R$3:R$380,Таблица!$B$3:$B$380,$B128)</f>
        <v>50</v>
      </c>
      <c r="V128">
        <f>SUMIFS(Таблица!S$3:S$380,Таблица!$B$3:$B$380,$B128)</f>
        <v>3</v>
      </c>
      <c r="W128">
        <f>SUMIFS(Таблица!T$3:T$380,Таблица!$B$3:$B$380,$B128)</f>
        <v>535</v>
      </c>
      <c r="X128">
        <f>SUMIFS(Таблица!U$3:U$380,Таблица!$B$3:$B$380,$B128)</f>
        <v>47</v>
      </c>
      <c r="Y128">
        <f>SUMIFS(Таблица!V$3:V$380,Таблица!$B$3:$B$380,$B128)</f>
        <v>0</v>
      </c>
      <c r="Z128">
        <f>SUMIFS(Таблица!W$3:W$380,Таблица!$B$3:$B$380,$B128)</f>
        <v>0</v>
      </c>
      <c r="AA128">
        <f>SUMIFS(Таблица!X$3:X$380,Таблица!$B$3:$B$380,$B128)</f>
        <v>4</v>
      </c>
      <c r="AB128">
        <f>SUMIFS(Таблица!Y$3:Y$380,Таблица!$B$3:$B$380,$B128)</f>
        <v>0</v>
      </c>
      <c r="AD128">
        <f>SUMIFS(Таблица!AA$3:AA$380,Таблица!$B$3:$B$380,$B128)</f>
        <v>218</v>
      </c>
      <c r="AE128" s="52">
        <f t="shared" si="23"/>
        <v>3.8373525787713428E-2</v>
      </c>
      <c r="AF128">
        <f>SUMIFS(Таблица!AC$3:AC$380,Таблица!$B$3:$B$380,$B128)</f>
        <v>821</v>
      </c>
      <c r="AG128" s="52">
        <f t="shared" si="24"/>
        <v>0.14451681042070058</v>
      </c>
      <c r="AH128">
        <f>SUMIFS(Таблица!AE$3:AE$380,Таблица!$B$3:$B$380,$B128)</f>
        <v>396</v>
      </c>
      <c r="AI128" s="52">
        <f t="shared" si="25"/>
        <v>6.9706037669424403E-2</v>
      </c>
      <c r="AJ128">
        <f>SUMIFS(Таблица!AG$3:AG$380,Таблица!$B$3:$B$380,$B128)</f>
        <v>2344</v>
      </c>
      <c r="AK128" s="52">
        <f t="shared" si="26"/>
        <v>0.4126034148917444</v>
      </c>
      <c r="AL128">
        <f>SUMIFS(Таблица!AI$3:AI$380,Таблица!$B$3:$B$380,$B128)</f>
        <v>1788</v>
      </c>
      <c r="AM128" s="52">
        <f t="shared" si="27"/>
        <v>0.31473332159831013</v>
      </c>
    </row>
    <row r="129" spans="2:39">
      <c r="B129" t="s">
        <v>2194</v>
      </c>
      <c r="D129">
        <f>SUMIFS(Таблица!D$3:D$380,Таблица!$B$3:$B$380,$B129)</f>
        <v>21896</v>
      </c>
      <c r="E129">
        <f>SUM($D$2:$D129)</f>
        <v>382194</v>
      </c>
      <c r="F129">
        <f>SUMIFS(Таблица!E$3:E$380,Таблица!$B$3:$B$380,$B129)</f>
        <v>21829</v>
      </c>
      <c r="G129">
        <f>SUM($F$2:$F129)</f>
        <v>381871</v>
      </c>
      <c r="H129">
        <f t="shared" si="21"/>
        <v>10883</v>
      </c>
      <c r="I129">
        <f>SUM($H$2:$H129)</f>
        <v>277742</v>
      </c>
      <c r="J129" s="52">
        <f t="shared" si="22"/>
        <v>0.49855696550460399</v>
      </c>
      <c r="K129">
        <f>SUMIFS(Таблица!G$3:G$380,Таблица!$B$3:$B$380,$B129)</f>
        <v>21913</v>
      </c>
      <c r="L129">
        <f>SUMIFS(Таблица!H$3:H$380,Таблица!$B$3:$B$380,$B129)</f>
        <v>188325</v>
      </c>
      <c r="M129">
        <f>SUMIFS(Таблица!I$3:I$380,Таблица!$B$3:$B$380,$B129)</f>
        <v>3501</v>
      </c>
      <c r="N129">
        <f>SUMIFS(Таблица!K$3:K$380,Таблица!$B$3:$B$380,$B129)</f>
        <v>18340</v>
      </c>
      <c r="O129">
        <f>SUMIFS(Таблица!L$3:L$380,Таблица!$B$3:$B$380,$B129)</f>
        <v>55</v>
      </c>
      <c r="P129">
        <f>SUMIFS(Таблица!M$3:M$380,Таблица!$B$3:$B$380,$B129)</f>
        <v>166429</v>
      </c>
      <c r="Q129">
        <f>SUMIFS(Таблица!N$3:N$380,Таблица!$B$3:$B$380,$B129)</f>
        <v>3556</v>
      </c>
      <c r="R129">
        <f>SUMIFS(Таблица!O$3:O$380,Таблица!$B$3:$B$380,$B129)</f>
        <v>18273</v>
      </c>
      <c r="S129">
        <f>SUMIFS(Таблица!P$3:P$380,Таблица!$B$3:$B$380,$B129)</f>
        <v>285</v>
      </c>
      <c r="T129">
        <f>SUMIFS(Таблица!Q$3:Q$380,Таблица!$B$3:$B$380,$B129)</f>
        <v>21544</v>
      </c>
      <c r="U129">
        <f>SUMIFS(Таблица!R$3:R$380,Таблица!$B$3:$B$380,$B129)</f>
        <v>740</v>
      </c>
      <c r="V129">
        <f>SUMIFS(Таблица!S$3:S$380,Таблица!$B$3:$B$380,$B129)</f>
        <v>20</v>
      </c>
      <c r="W129">
        <f>SUMIFS(Таблица!T$3:T$380,Таблица!$B$3:$B$380,$B129)</f>
        <v>515</v>
      </c>
      <c r="X129">
        <f>SUMIFS(Таблица!U$3:U$380,Таблица!$B$3:$B$380,$B129)</f>
        <v>720</v>
      </c>
      <c r="Y129">
        <f>SUMIFS(Таблица!V$3:V$380,Таблица!$B$3:$B$380,$B129)</f>
        <v>0</v>
      </c>
      <c r="Z129">
        <f>SUMIFS(Таблица!W$3:W$380,Таблица!$B$3:$B$380,$B129)</f>
        <v>0</v>
      </c>
      <c r="AA129">
        <f>SUMIFS(Таблица!X$3:X$380,Таблица!$B$3:$B$380,$B129)</f>
        <v>0</v>
      </c>
      <c r="AB129">
        <f>SUMIFS(Таблица!Y$3:Y$380,Таблица!$B$3:$B$380,$B129)</f>
        <v>0</v>
      </c>
      <c r="AD129">
        <f>SUMIFS(Таблица!AA$3:AA$380,Таблица!$B$3:$B$380,$B129)</f>
        <v>471</v>
      </c>
      <c r="AE129" s="52">
        <f t="shared" si="23"/>
        <v>2.15768015025883E-2</v>
      </c>
      <c r="AF129">
        <f>SUMIFS(Таблица!AC$3:AC$380,Таблица!$B$3:$B$380,$B129)</f>
        <v>2050</v>
      </c>
      <c r="AG129" s="52">
        <f t="shared" si="24"/>
        <v>9.3911768747995783E-2</v>
      </c>
      <c r="AH129">
        <f>SUMIFS(Таблица!AE$3:AE$380,Таблица!$B$3:$B$380,$B129)</f>
        <v>886</v>
      </c>
      <c r="AI129" s="52">
        <f t="shared" si="25"/>
        <v>4.0588208346694764E-2</v>
      </c>
      <c r="AJ129">
        <f>SUMIFS(Таблица!AG$3:AG$380,Таблица!$B$3:$B$380,$B129)</f>
        <v>7254</v>
      </c>
      <c r="AK129" s="52">
        <f t="shared" si="26"/>
        <v>0.33231022951120071</v>
      </c>
      <c r="AL129">
        <f>SUMIFS(Таблица!AI$3:AI$380,Таблица!$B$3:$B$380,$B129)</f>
        <v>10883</v>
      </c>
      <c r="AM129" s="52">
        <f t="shared" si="27"/>
        <v>0.49855696550460399</v>
      </c>
    </row>
    <row r="130" spans="2:39">
      <c r="B130" t="s">
        <v>2206</v>
      </c>
      <c r="D130">
        <f>SUMIFS(Таблица!D$3:D$380,Таблица!$B$3:$B$380,$B130)</f>
        <v>259</v>
      </c>
      <c r="E130">
        <f>SUM($D$2:$D130)</f>
        <v>382453</v>
      </c>
      <c r="F130">
        <f>SUMIFS(Таблица!E$3:E$380,Таблица!$B$3:$B$380,$B130)</f>
        <v>259</v>
      </c>
      <c r="G130">
        <f>SUM($F$2:$F130)</f>
        <v>382130</v>
      </c>
      <c r="H130">
        <f t="shared" ref="H130:H146" si="28">AL130</f>
        <v>157</v>
      </c>
      <c r="I130">
        <f>SUM($H$2:$H130)</f>
        <v>277899</v>
      </c>
      <c r="J130" s="52">
        <f t="shared" ref="J130:J146" si="29">$AM130</f>
        <v>0.60617760617760619</v>
      </c>
      <c r="K130">
        <f>SUMIFS(Таблица!G$3:G$380,Таблица!$B$3:$B$380,$B130)</f>
        <v>259</v>
      </c>
      <c r="L130">
        <f>SUMIFS(Таблица!H$3:H$380,Таблица!$B$3:$B$380,$B130)</f>
        <v>600</v>
      </c>
      <c r="M130">
        <f>SUMIFS(Таблица!I$3:I$380,Таблица!$B$3:$B$380,$B130)</f>
        <v>0</v>
      </c>
      <c r="N130">
        <f>SUMIFS(Таблица!K$3:K$380,Таблица!$B$3:$B$380,$B130)</f>
        <v>216</v>
      </c>
      <c r="O130">
        <f>SUMIFS(Таблица!L$3:L$380,Таблица!$B$3:$B$380,$B130)</f>
        <v>43</v>
      </c>
      <c r="P130">
        <f>SUMIFS(Таблица!M$3:M$380,Таблица!$B$3:$B$380,$B130)</f>
        <v>341</v>
      </c>
      <c r="Q130">
        <f>SUMIFS(Таблица!N$3:N$380,Таблица!$B$3:$B$380,$B130)</f>
        <v>43</v>
      </c>
      <c r="R130">
        <f>SUMIFS(Таблица!O$3:O$380,Таблица!$B$3:$B$380,$B130)</f>
        <v>216</v>
      </c>
      <c r="S130">
        <f>SUMIFS(Таблица!P$3:P$380,Таблица!$B$3:$B$380,$B130)</f>
        <v>4</v>
      </c>
      <c r="T130">
        <f>SUMIFS(Таблица!Q$3:Q$380,Таблица!$B$3:$B$380,$B130)</f>
        <v>255</v>
      </c>
      <c r="U130">
        <f>SUMIFS(Таблица!R$3:R$380,Таблица!$B$3:$B$380,$B130)</f>
        <v>5</v>
      </c>
      <c r="V130">
        <f>SUMIFS(Таблица!S$3:S$380,Таблица!$B$3:$B$380,$B130)</f>
        <v>0</v>
      </c>
      <c r="W130">
        <f>SUMIFS(Таблица!T$3:T$380,Таблица!$B$3:$B$380,$B130)</f>
        <v>6</v>
      </c>
      <c r="X130">
        <f>SUMIFS(Таблица!U$3:U$380,Таблица!$B$3:$B$380,$B130)</f>
        <v>5</v>
      </c>
      <c r="Y130">
        <f>SUMIFS(Таблица!V$3:V$380,Таблица!$B$3:$B$380,$B130)</f>
        <v>0</v>
      </c>
      <c r="Z130">
        <f>SUMIFS(Таблица!W$3:W$380,Таблица!$B$3:$B$380,$B130)</f>
        <v>0</v>
      </c>
      <c r="AA130">
        <f>SUMIFS(Таблица!X$3:X$380,Таблица!$B$3:$B$380,$B130)</f>
        <v>0</v>
      </c>
      <c r="AB130">
        <f>SUMIFS(Таблица!Y$3:Y$380,Таблица!$B$3:$B$380,$B130)</f>
        <v>0</v>
      </c>
      <c r="AD130">
        <f>SUMIFS(Таблица!AA$3:AA$380,Таблица!$B$3:$B$380,$B130)</f>
        <v>4</v>
      </c>
      <c r="AE130" s="52">
        <f t="shared" ref="AE130:AE161" si="30">(AD130/($S130+$T130))</f>
        <v>1.5444015444015444E-2</v>
      </c>
      <c r="AF130">
        <f>SUMIFS(Таблица!AC$3:AC$380,Таблица!$B$3:$B$380,$B130)</f>
        <v>31</v>
      </c>
      <c r="AG130" s="52">
        <f t="shared" ref="AG130:AG161" si="31">(AF130/($S130+$T130))</f>
        <v>0.11969111969111969</v>
      </c>
      <c r="AH130">
        <f>SUMIFS(Таблица!AE$3:AE$380,Таблица!$B$3:$B$380,$B130)</f>
        <v>13</v>
      </c>
      <c r="AI130" s="52">
        <f t="shared" ref="AI130:AI161" si="32">(AH130/($S130+$T130))</f>
        <v>5.019305019305019E-2</v>
      </c>
      <c r="AJ130">
        <f>SUMIFS(Таблица!AG$3:AG$380,Таблица!$B$3:$B$380,$B130)</f>
        <v>50</v>
      </c>
      <c r="AK130" s="52">
        <f t="shared" ref="AK130:AK161" si="33">(AJ130/($S130+$T130))</f>
        <v>0.19305019305019305</v>
      </c>
      <c r="AL130">
        <f>SUMIFS(Таблица!AI$3:AI$380,Таблица!$B$3:$B$380,$B130)</f>
        <v>157</v>
      </c>
      <c r="AM130" s="52">
        <f t="shared" ref="AM130:AM161" si="34">(AL130/($S130+$T130))</f>
        <v>0.60617760617760619</v>
      </c>
    </row>
    <row r="131" spans="2:39">
      <c r="B131" t="s">
        <v>2208</v>
      </c>
      <c r="D131">
        <f>SUMIFS(Таблица!D$3:D$380,Таблица!$B$3:$B$380,$B131)</f>
        <v>31</v>
      </c>
      <c r="E131">
        <f>SUM($D$2:$D131)</f>
        <v>382484</v>
      </c>
      <c r="F131">
        <f>SUMIFS(Таблица!E$3:E$380,Таблица!$B$3:$B$380,$B131)</f>
        <v>31</v>
      </c>
      <c r="G131">
        <f>SUM($F$2:$F131)</f>
        <v>382161</v>
      </c>
      <c r="H131">
        <f t="shared" si="28"/>
        <v>25</v>
      </c>
      <c r="I131">
        <f>SUM($H$2:$H131)</f>
        <v>277924</v>
      </c>
      <c r="J131" s="52">
        <f t="shared" si="29"/>
        <v>0.80645161290322576</v>
      </c>
      <c r="K131">
        <f>SUMIFS(Таблица!G$3:G$380,Таблица!$B$3:$B$380,$B131)</f>
        <v>31</v>
      </c>
      <c r="L131">
        <f>SUMIFS(Таблица!H$3:H$380,Таблица!$B$3:$B$380,$B131)</f>
        <v>50</v>
      </c>
      <c r="M131">
        <f>SUMIFS(Таблица!I$3:I$380,Таблица!$B$3:$B$380,$B131)</f>
        <v>0</v>
      </c>
      <c r="N131">
        <f>SUMIFS(Таблица!K$3:K$380,Таблица!$B$3:$B$380,$B131)</f>
        <v>31</v>
      </c>
      <c r="O131">
        <f>SUMIFS(Таблица!L$3:L$380,Таблица!$B$3:$B$380,$B131)</f>
        <v>0</v>
      </c>
      <c r="P131">
        <f>SUMIFS(Таблица!M$3:M$380,Таблица!$B$3:$B$380,$B131)</f>
        <v>19</v>
      </c>
      <c r="Q131">
        <f>SUMIFS(Таблица!N$3:N$380,Таблица!$B$3:$B$380,$B131)</f>
        <v>0</v>
      </c>
      <c r="R131">
        <f>SUMIFS(Таблица!O$3:O$380,Таблица!$B$3:$B$380,$B131)</f>
        <v>31</v>
      </c>
      <c r="S131">
        <f>SUMIFS(Таблица!P$3:P$380,Таблица!$B$3:$B$380,$B131)</f>
        <v>0</v>
      </c>
      <c r="T131">
        <f>SUMIFS(Таблица!Q$3:Q$380,Таблица!$B$3:$B$380,$B131)</f>
        <v>31</v>
      </c>
      <c r="U131">
        <f>SUMIFS(Таблица!R$3:R$380,Таблица!$B$3:$B$380,$B131)</f>
        <v>3</v>
      </c>
      <c r="V131">
        <f>SUMIFS(Таблица!S$3:S$380,Таблица!$B$3:$B$380,$B131)</f>
        <v>0</v>
      </c>
      <c r="W131">
        <f>SUMIFS(Таблица!T$3:T$380,Таблица!$B$3:$B$380,$B131)</f>
        <v>0</v>
      </c>
      <c r="X131">
        <f>SUMIFS(Таблица!U$3:U$380,Таблица!$B$3:$B$380,$B131)</f>
        <v>3</v>
      </c>
      <c r="Y131">
        <f>SUMIFS(Таблица!V$3:V$380,Таблица!$B$3:$B$380,$B131)</f>
        <v>0</v>
      </c>
      <c r="Z131">
        <f>SUMIFS(Таблица!W$3:W$380,Таблица!$B$3:$B$380,$B131)</f>
        <v>0</v>
      </c>
      <c r="AA131">
        <f>SUMIFS(Таблица!X$3:X$380,Таблица!$B$3:$B$380,$B131)</f>
        <v>0</v>
      </c>
      <c r="AB131">
        <f>SUMIFS(Таблица!Y$3:Y$380,Таблица!$B$3:$B$380,$B131)</f>
        <v>0</v>
      </c>
      <c r="AD131">
        <f>SUMIFS(Таблица!AA$3:AA$380,Таблица!$B$3:$B$380,$B131)</f>
        <v>1</v>
      </c>
      <c r="AE131" s="52">
        <f t="shared" si="30"/>
        <v>3.2258064516129031E-2</v>
      </c>
      <c r="AF131">
        <f>SUMIFS(Таблица!AC$3:AC$380,Таблица!$B$3:$B$380,$B131)</f>
        <v>2</v>
      </c>
      <c r="AG131" s="52">
        <f t="shared" si="31"/>
        <v>6.4516129032258063E-2</v>
      </c>
      <c r="AH131">
        <f>SUMIFS(Таблица!AE$3:AE$380,Таблица!$B$3:$B$380,$B131)</f>
        <v>1</v>
      </c>
      <c r="AI131" s="52">
        <f t="shared" si="32"/>
        <v>3.2258064516129031E-2</v>
      </c>
      <c r="AJ131">
        <f>SUMIFS(Таблица!AG$3:AG$380,Таблица!$B$3:$B$380,$B131)</f>
        <v>2</v>
      </c>
      <c r="AK131" s="52">
        <f t="shared" si="33"/>
        <v>6.4516129032258063E-2</v>
      </c>
      <c r="AL131">
        <f>SUMIFS(Таблица!AI$3:AI$380,Таблица!$B$3:$B$380,$B131)</f>
        <v>25</v>
      </c>
      <c r="AM131" s="52">
        <f t="shared" si="34"/>
        <v>0.80645161290322576</v>
      </c>
    </row>
    <row r="132" spans="2:39">
      <c r="B132" t="s">
        <v>2210</v>
      </c>
      <c r="D132">
        <f>SUMIFS(Таблица!D$3:D$380,Таблица!$B$3:$B$380,$B132)</f>
        <v>23</v>
      </c>
      <c r="E132">
        <f>SUM($D$2:$D132)</f>
        <v>382507</v>
      </c>
      <c r="F132">
        <f>SUMIFS(Таблица!E$3:E$380,Таблица!$B$3:$B$380,$B132)</f>
        <v>23</v>
      </c>
      <c r="G132">
        <f>SUM($F$2:$F132)</f>
        <v>382184</v>
      </c>
      <c r="H132">
        <f t="shared" si="28"/>
        <v>17</v>
      </c>
      <c r="I132">
        <f>SUM($H$2:$H132)</f>
        <v>277941</v>
      </c>
      <c r="J132" s="52">
        <f t="shared" si="29"/>
        <v>0.73913043478260865</v>
      </c>
      <c r="K132">
        <f>SUMIFS(Таблица!G$3:G$380,Таблица!$B$3:$B$380,$B132)</f>
        <v>23</v>
      </c>
      <c r="L132">
        <f>SUMIFS(Таблица!H$3:H$380,Таблица!$B$3:$B$380,$B132)</f>
        <v>40</v>
      </c>
      <c r="M132">
        <f>SUMIFS(Таблица!I$3:I$380,Таблица!$B$3:$B$380,$B132)</f>
        <v>0</v>
      </c>
      <c r="N132">
        <f>SUMIFS(Таблица!K$3:K$380,Таблица!$B$3:$B$380,$B132)</f>
        <v>23</v>
      </c>
      <c r="O132">
        <f>SUMIFS(Таблица!L$3:L$380,Таблица!$B$3:$B$380,$B132)</f>
        <v>0</v>
      </c>
      <c r="P132">
        <f>SUMIFS(Таблица!M$3:M$380,Таблица!$B$3:$B$380,$B132)</f>
        <v>17</v>
      </c>
      <c r="Q132">
        <f>SUMIFS(Таблица!N$3:N$380,Таблица!$B$3:$B$380,$B132)</f>
        <v>0</v>
      </c>
      <c r="R132">
        <f>SUMIFS(Таблица!O$3:O$380,Таблица!$B$3:$B$380,$B132)</f>
        <v>23</v>
      </c>
      <c r="S132">
        <f>SUMIFS(Таблица!P$3:P$380,Таблица!$B$3:$B$380,$B132)</f>
        <v>0</v>
      </c>
      <c r="T132">
        <f>SUMIFS(Таблица!Q$3:Q$380,Таблица!$B$3:$B$380,$B132)</f>
        <v>23</v>
      </c>
      <c r="U132">
        <f>SUMIFS(Таблица!R$3:R$380,Таблица!$B$3:$B$380,$B132)</f>
        <v>3</v>
      </c>
      <c r="V132">
        <f>SUMIFS(Таблица!S$3:S$380,Таблица!$B$3:$B$380,$B132)</f>
        <v>0</v>
      </c>
      <c r="W132">
        <f>SUMIFS(Таблица!T$3:T$380,Таблица!$B$3:$B$380,$B132)</f>
        <v>0</v>
      </c>
      <c r="X132">
        <f>SUMIFS(Таблица!U$3:U$380,Таблица!$B$3:$B$380,$B132)</f>
        <v>3</v>
      </c>
      <c r="Y132">
        <f>SUMIFS(Таблица!V$3:V$380,Таблица!$B$3:$B$380,$B132)</f>
        <v>0</v>
      </c>
      <c r="Z132">
        <f>SUMIFS(Таблица!W$3:W$380,Таблица!$B$3:$B$380,$B132)</f>
        <v>0</v>
      </c>
      <c r="AA132">
        <f>SUMIFS(Таблица!X$3:X$380,Таблица!$B$3:$B$380,$B132)</f>
        <v>0</v>
      </c>
      <c r="AB132">
        <f>SUMIFS(Таблица!Y$3:Y$380,Таблица!$B$3:$B$380,$B132)</f>
        <v>0</v>
      </c>
      <c r="AD132">
        <f>SUMIFS(Таблица!AA$3:AA$380,Таблица!$B$3:$B$380,$B132)</f>
        <v>0</v>
      </c>
      <c r="AE132" s="52">
        <f t="shared" si="30"/>
        <v>0</v>
      </c>
      <c r="AF132">
        <f>SUMIFS(Таблица!AC$3:AC$380,Таблица!$B$3:$B$380,$B132)</f>
        <v>5</v>
      </c>
      <c r="AG132" s="52">
        <f t="shared" si="31"/>
        <v>0.21739130434782608</v>
      </c>
      <c r="AH132">
        <f>SUMIFS(Таблица!AE$3:AE$380,Таблица!$B$3:$B$380,$B132)</f>
        <v>1</v>
      </c>
      <c r="AI132" s="52">
        <f t="shared" si="32"/>
        <v>4.3478260869565216E-2</v>
      </c>
      <c r="AJ132">
        <f>SUMIFS(Таблица!AG$3:AG$380,Таблица!$B$3:$B$380,$B132)</f>
        <v>0</v>
      </c>
      <c r="AK132" s="52">
        <f t="shared" si="33"/>
        <v>0</v>
      </c>
      <c r="AL132">
        <f>SUMIFS(Таблица!AI$3:AI$380,Таблица!$B$3:$B$380,$B132)</f>
        <v>17</v>
      </c>
      <c r="AM132" s="52">
        <f t="shared" si="34"/>
        <v>0.73913043478260865</v>
      </c>
    </row>
    <row r="133" spans="2:39">
      <c r="B133" t="s">
        <v>2212</v>
      </c>
      <c r="D133">
        <f>SUMIFS(Таблица!D$3:D$380,Таблица!$B$3:$B$380,$B133)</f>
        <v>431</v>
      </c>
      <c r="E133">
        <f>SUM($D$2:$D133)</f>
        <v>382938</v>
      </c>
      <c r="F133">
        <f>SUMIFS(Таблица!E$3:E$380,Таблица!$B$3:$B$380,$B133)</f>
        <v>431</v>
      </c>
      <c r="G133">
        <f>SUM($F$2:$F133)</f>
        <v>382615</v>
      </c>
      <c r="H133">
        <f t="shared" si="28"/>
        <v>152</v>
      </c>
      <c r="I133">
        <f>SUM($H$2:$H133)</f>
        <v>278093</v>
      </c>
      <c r="J133" s="52">
        <f t="shared" si="29"/>
        <v>0.35266821345707655</v>
      </c>
      <c r="K133">
        <f>SUMIFS(Таблица!G$3:G$380,Таблица!$B$3:$B$380,$B133)</f>
        <v>431</v>
      </c>
      <c r="L133">
        <f>SUMIFS(Таблица!H$3:H$380,Таблица!$B$3:$B$380,$B133)</f>
        <v>500</v>
      </c>
      <c r="M133">
        <f>SUMIFS(Таблица!I$3:I$380,Таблица!$B$3:$B$380,$B133)</f>
        <v>0</v>
      </c>
      <c r="N133">
        <f>SUMIFS(Таблица!K$3:K$380,Таблица!$B$3:$B$380,$B133)</f>
        <v>431</v>
      </c>
      <c r="O133">
        <f>SUMIFS(Таблица!L$3:L$380,Таблица!$B$3:$B$380,$B133)</f>
        <v>0</v>
      </c>
      <c r="P133">
        <f>SUMIFS(Таблица!M$3:M$380,Таблица!$B$3:$B$380,$B133)</f>
        <v>69</v>
      </c>
      <c r="Q133">
        <f>SUMIFS(Таблица!N$3:N$380,Таблица!$B$3:$B$380,$B133)</f>
        <v>0</v>
      </c>
      <c r="R133">
        <f>SUMIFS(Таблица!O$3:O$380,Таблица!$B$3:$B$380,$B133)</f>
        <v>431</v>
      </c>
      <c r="S133">
        <f>SUMIFS(Таблица!P$3:P$380,Таблица!$B$3:$B$380,$B133)</f>
        <v>5</v>
      </c>
      <c r="T133">
        <f>SUMIFS(Таблица!Q$3:Q$380,Таблица!$B$3:$B$380,$B133)</f>
        <v>426</v>
      </c>
      <c r="U133">
        <f>SUMIFS(Таблица!R$3:R$380,Таблица!$B$3:$B$380,$B133)</f>
        <v>5</v>
      </c>
      <c r="V133">
        <f>SUMIFS(Таблица!S$3:S$380,Таблица!$B$3:$B$380,$B133)</f>
        <v>0</v>
      </c>
      <c r="W133">
        <f>SUMIFS(Таблица!T$3:T$380,Таблица!$B$3:$B$380,$B133)</f>
        <v>41</v>
      </c>
      <c r="X133">
        <f>SUMIFS(Таблица!U$3:U$380,Таблица!$B$3:$B$380,$B133)</f>
        <v>5</v>
      </c>
      <c r="Y133">
        <f>SUMIFS(Таблица!V$3:V$380,Таблица!$B$3:$B$380,$B133)</f>
        <v>0</v>
      </c>
      <c r="Z133">
        <f>SUMIFS(Таблица!W$3:W$380,Таблица!$B$3:$B$380,$B133)</f>
        <v>0</v>
      </c>
      <c r="AA133">
        <f>SUMIFS(Таблица!X$3:X$380,Таблица!$B$3:$B$380,$B133)</f>
        <v>0</v>
      </c>
      <c r="AB133">
        <f>SUMIFS(Таблица!Y$3:Y$380,Таблица!$B$3:$B$380,$B133)</f>
        <v>0</v>
      </c>
      <c r="AD133">
        <f>SUMIFS(Таблица!AA$3:AA$380,Таблица!$B$3:$B$380,$B133)</f>
        <v>13</v>
      </c>
      <c r="AE133" s="52">
        <f t="shared" si="30"/>
        <v>3.0162412993039442E-2</v>
      </c>
      <c r="AF133">
        <f>SUMIFS(Таблица!AC$3:AC$380,Таблица!$B$3:$B$380,$B133)</f>
        <v>48</v>
      </c>
      <c r="AG133" s="52">
        <f t="shared" si="31"/>
        <v>0.11136890951276102</v>
      </c>
      <c r="AH133">
        <f>SUMIFS(Таблица!AE$3:AE$380,Таблица!$B$3:$B$380,$B133)</f>
        <v>9</v>
      </c>
      <c r="AI133" s="52">
        <f t="shared" si="32"/>
        <v>2.0881670533642691E-2</v>
      </c>
      <c r="AJ133">
        <f>SUMIFS(Таблица!AG$3:AG$380,Таблица!$B$3:$B$380,$B133)</f>
        <v>204</v>
      </c>
      <c r="AK133" s="52">
        <f t="shared" si="33"/>
        <v>0.47331786542923432</v>
      </c>
      <c r="AL133">
        <f>SUMIFS(Таблица!AI$3:AI$380,Таблица!$B$3:$B$380,$B133)</f>
        <v>152</v>
      </c>
      <c r="AM133" s="52">
        <f t="shared" si="34"/>
        <v>0.35266821345707655</v>
      </c>
    </row>
    <row r="134" spans="2:39">
      <c r="B134" t="s">
        <v>2214</v>
      </c>
      <c r="D134">
        <f>SUMIFS(Таблица!D$3:D$380,Таблица!$B$3:$B$380,$B134)</f>
        <v>5334</v>
      </c>
      <c r="E134">
        <f>SUM($D$2:$D134)</f>
        <v>388272</v>
      </c>
      <c r="F134">
        <f>SUMIFS(Таблица!E$3:E$380,Таблица!$B$3:$B$380,$B134)</f>
        <v>5330</v>
      </c>
      <c r="G134">
        <f>SUM($F$2:$F134)</f>
        <v>387945</v>
      </c>
      <c r="H134">
        <f t="shared" si="28"/>
        <v>1915</v>
      </c>
      <c r="I134">
        <f>SUM($H$2:$H134)</f>
        <v>280008</v>
      </c>
      <c r="J134" s="52">
        <f t="shared" si="29"/>
        <v>0.3592870544090056</v>
      </c>
      <c r="K134">
        <f>SUMIFS(Таблица!G$3:G$380,Таблица!$B$3:$B$380,$B134)</f>
        <v>5334</v>
      </c>
      <c r="L134">
        <f>SUMIFS(Таблица!H$3:H$380,Таблица!$B$3:$B$380,$B134)</f>
        <v>6500</v>
      </c>
      <c r="M134">
        <f>SUMIFS(Таблица!I$3:I$380,Таблица!$B$3:$B$380,$B134)</f>
        <v>0</v>
      </c>
      <c r="N134">
        <f>SUMIFS(Таблица!K$3:K$380,Таблица!$B$3:$B$380,$B134)</f>
        <v>5289</v>
      </c>
      <c r="O134">
        <f>SUMIFS(Таблица!L$3:L$380,Таблица!$B$3:$B$380,$B134)</f>
        <v>45</v>
      </c>
      <c r="P134">
        <f>SUMIFS(Таблица!M$3:M$380,Таблица!$B$3:$B$380,$B134)</f>
        <v>1166</v>
      </c>
      <c r="Q134">
        <f>SUMIFS(Таблица!N$3:N$380,Таблица!$B$3:$B$380,$B134)</f>
        <v>45</v>
      </c>
      <c r="R134">
        <f>SUMIFS(Таблица!O$3:O$380,Таблица!$B$3:$B$380,$B134)</f>
        <v>5285</v>
      </c>
      <c r="S134">
        <f>SUMIFS(Таблица!P$3:P$380,Таблица!$B$3:$B$380,$B134)</f>
        <v>73</v>
      </c>
      <c r="T134">
        <f>SUMIFS(Таблица!Q$3:Q$380,Таблица!$B$3:$B$380,$B134)</f>
        <v>5257</v>
      </c>
      <c r="U134">
        <f>SUMIFS(Таблица!R$3:R$380,Таблица!$B$3:$B$380,$B134)</f>
        <v>25</v>
      </c>
      <c r="V134">
        <f>SUMIFS(Таблица!S$3:S$380,Таблица!$B$3:$B$380,$B134)</f>
        <v>1</v>
      </c>
      <c r="W134">
        <f>SUMIFS(Таблица!T$3:T$380,Таблица!$B$3:$B$380,$B134)</f>
        <v>645</v>
      </c>
      <c r="X134">
        <f>SUMIFS(Таблица!U$3:U$380,Таблица!$B$3:$B$380,$B134)</f>
        <v>24</v>
      </c>
      <c r="Y134">
        <f>SUMIFS(Таблица!V$3:V$380,Таблица!$B$3:$B$380,$B134)</f>
        <v>0</v>
      </c>
      <c r="Z134">
        <f>SUMIFS(Таблица!W$3:W$380,Таблица!$B$3:$B$380,$B134)</f>
        <v>0</v>
      </c>
      <c r="AA134">
        <f>SUMIFS(Таблица!X$3:X$380,Таблица!$B$3:$B$380,$B134)</f>
        <v>0</v>
      </c>
      <c r="AB134">
        <f>SUMIFS(Таблица!Y$3:Y$380,Таблица!$B$3:$B$380,$B134)</f>
        <v>0</v>
      </c>
      <c r="AD134">
        <f>SUMIFS(Таблица!AA$3:AA$380,Таблица!$B$3:$B$380,$B134)</f>
        <v>218</v>
      </c>
      <c r="AE134" s="52">
        <f t="shared" si="30"/>
        <v>4.0900562851782361E-2</v>
      </c>
      <c r="AF134">
        <f>SUMIFS(Таблица!AC$3:AC$380,Таблица!$B$3:$B$380,$B134)</f>
        <v>591</v>
      </c>
      <c r="AG134" s="52">
        <f t="shared" si="31"/>
        <v>0.11088180112570356</v>
      </c>
      <c r="AH134">
        <f>SUMIFS(Таблица!AE$3:AE$380,Таблица!$B$3:$B$380,$B134)</f>
        <v>218</v>
      </c>
      <c r="AI134" s="52">
        <f t="shared" si="32"/>
        <v>4.0900562851782361E-2</v>
      </c>
      <c r="AJ134">
        <f>SUMIFS(Таблица!AG$3:AG$380,Таблица!$B$3:$B$380,$B134)</f>
        <v>2315</v>
      </c>
      <c r="AK134" s="52">
        <f t="shared" si="33"/>
        <v>0.43433395872420261</v>
      </c>
      <c r="AL134">
        <f>SUMIFS(Таблица!AI$3:AI$380,Таблица!$B$3:$B$380,$B134)</f>
        <v>1915</v>
      </c>
      <c r="AM134" s="52">
        <f t="shared" si="34"/>
        <v>0.3592870544090056</v>
      </c>
    </row>
    <row r="135" spans="2:39">
      <c r="B135" t="s">
        <v>2218</v>
      </c>
      <c r="D135">
        <f>SUMIFS(Таблица!D$3:D$380,Таблица!$B$3:$B$380,$B135)</f>
        <v>184</v>
      </c>
      <c r="E135">
        <f>SUM($D$2:$D135)</f>
        <v>388456</v>
      </c>
      <c r="F135">
        <f>SUMIFS(Таблица!E$3:E$380,Таблица!$B$3:$B$380,$B135)</f>
        <v>184</v>
      </c>
      <c r="G135">
        <f>SUM($F$2:$F135)</f>
        <v>388129</v>
      </c>
      <c r="H135">
        <f t="shared" si="28"/>
        <v>92</v>
      </c>
      <c r="I135">
        <f>SUM($H$2:$H135)</f>
        <v>280100</v>
      </c>
      <c r="J135" s="52">
        <f t="shared" si="29"/>
        <v>0.5</v>
      </c>
      <c r="K135">
        <f>SUMIFS(Таблица!G$3:G$380,Таблица!$B$3:$B$380,$B135)</f>
        <v>184</v>
      </c>
      <c r="L135">
        <f>SUMIFS(Таблица!H$3:H$380,Таблица!$B$3:$B$380,$B135)</f>
        <v>600</v>
      </c>
      <c r="M135">
        <f>SUMIFS(Таблица!I$3:I$380,Таблица!$B$3:$B$380,$B135)</f>
        <v>0</v>
      </c>
      <c r="N135">
        <f>SUMIFS(Таблица!K$3:K$380,Таблица!$B$3:$B$380,$B135)</f>
        <v>184</v>
      </c>
      <c r="O135">
        <f>SUMIFS(Таблица!L$3:L$380,Таблица!$B$3:$B$380,$B135)</f>
        <v>0</v>
      </c>
      <c r="P135">
        <f>SUMIFS(Таблица!M$3:M$380,Таблица!$B$3:$B$380,$B135)</f>
        <v>416</v>
      </c>
      <c r="Q135">
        <f>SUMIFS(Таблица!N$3:N$380,Таблица!$B$3:$B$380,$B135)</f>
        <v>0</v>
      </c>
      <c r="R135">
        <f>SUMIFS(Таблица!O$3:O$380,Таблица!$B$3:$B$380,$B135)</f>
        <v>184</v>
      </c>
      <c r="S135">
        <f>SUMIFS(Таблица!P$3:P$380,Таблица!$B$3:$B$380,$B135)</f>
        <v>3</v>
      </c>
      <c r="T135">
        <f>SUMIFS(Таблица!Q$3:Q$380,Таблица!$B$3:$B$380,$B135)</f>
        <v>181</v>
      </c>
      <c r="U135">
        <f>SUMIFS(Таблица!R$3:R$380,Таблица!$B$3:$B$380,$B135)</f>
        <v>5</v>
      </c>
      <c r="V135">
        <f>SUMIFS(Таблица!S$3:S$380,Таблица!$B$3:$B$380,$B135)</f>
        <v>0</v>
      </c>
      <c r="W135">
        <f>SUMIFS(Таблица!T$3:T$380,Таблица!$B$3:$B$380,$B135)</f>
        <v>9</v>
      </c>
      <c r="X135">
        <f>SUMIFS(Таблица!U$3:U$380,Таблица!$B$3:$B$380,$B135)</f>
        <v>5</v>
      </c>
      <c r="Y135">
        <f>SUMIFS(Таблица!V$3:V$380,Таблица!$B$3:$B$380,$B135)</f>
        <v>0</v>
      </c>
      <c r="Z135">
        <f>SUMIFS(Таблица!W$3:W$380,Таблица!$B$3:$B$380,$B135)</f>
        <v>0</v>
      </c>
      <c r="AA135">
        <f>SUMIFS(Таблица!X$3:X$380,Таблица!$B$3:$B$380,$B135)</f>
        <v>0</v>
      </c>
      <c r="AB135">
        <f>SUMIFS(Таблица!Y$3:Y$380,Таблица!$B$3:$B$380,$B135)</f>
        <v>0</v>
      </c>
      <c r="AD135">
        <f>SUMIFS(Таблица!AA$3:AA$380,Таблица!$B$3:$B$380,$B135)</f>
        <v>6</v>
      </c>
      <c r="AE135" s="52">
        <f t="shared" si="30"/>
        <v>3.2608695652173912E-2</v>
      </c>
      <c r="AF135">
        <f>SUMIFS(Таблица!AC$3:AC$380,Таблица!$B$3:$B$380,$B135)</f>
        <v>33</v>
      </c>
      <c r="AG135" s="52">
        <f t="shared" si="31"/>
        <v>0.17934782608695651</v>
      </c>
      <c r="AH135">
        <f>SUMIFS(Таблица!AE$3:AE$380,Таблица!$B$3:$B$380,$B135)</f>
        <v>7</v>
      </c>
      <c r="AI135" s="52">
        <f t="shared" si="32"/>
        <v>3.8043478260869568E-2</v>
      </c>
      <c r="AJ135">
        <f>SUMIFS(Таблица!AG$3:AG$380,Таблица!$B$3:$B$380,$B135)</f>
        <v>43</v>
      </c>
      <c r="AK135" s="52">
        <f t="shared" si="33"/>
        <v>0.23369565217391305</v>
      </c>
      <c r="AL135">
        <f>SUMIFS(Таблица!AI$3:AI$380,Таблица!$B$3:$B$380,$B135)</f>
        <v>92</v>
      </c>
      <c r="AM135" s="52">
        <f t="shared" si="34"/>
        <v>0.5</v>
      </c>
    </row>
    <row r="136" spans="2:39">
      <c r="B136" t="s">
        <v>2220</v>
      </c>
      <c r="D136">
        <f>SUMIFS(Таблица!D$3:D$380,Таблица!$B$3:$B$380,$B136)</f>
        <v>2704</v>
      </c>
      <c r="E136">
        <f>SUM($D$2:$D136)</f>
        <v>391160</v>
      </c>
      <c r="F136">
        <f>SUMIFS(Таблица!E$3:E$380,Таблица!$B$3:$B$380,$B136)</f>
        <v>2701</v>
      </c>
      <c r="G136">
        <f>SUM($F$2:$F136)</f>
        <v>390830</v>
      </c>
      <c r="H136">
        <f t="shared" si="28"/>
        <v>864</v>
      </c>
      <c r="I136">
        <f>SUM($H$2:$H136)</f>
        <v>280964</v>
      </c>
      <c r="J136" s="52">
        <f t="shared" si="29"/>
        <v>0.31988152536097741</v>
      </c>
      <c r="K136">
        <f>SUMIFS(Таблица!G$3:G$380,Таблица!$B$3:$B$380,$B136)</f>
        <v>2714</v>
      </c>
      <c r="L136">
        <f>SUMIFS(Таблица!H$3:H$380,Таблица!$B$3:$B$380,$B136)</f>
        <v>3300</v>
      </c>
      <c r="M136">
        <f>SUMIFS(Таблица!I$3:I$380,Таблица!$B$3:$B$380,$B136)</f>
        <v>0</v>
      </c>
      <c r="N136">
        <f>SUMIFS(Таблица!K$3:K$380,Таблица!$B$3:$B$380,$B136)</f>
        <v>2703</v>
      </c>
      <c r="O136">
        <f>SUMIFS(Таблица!L$3:L$380,Таблица!$B$3:$B$380,$B136)</f>
        <v>1</v>
      </c>
      <c r="P136">
        <f>SUMIFS(Таблица!M$3:M$380,Таблица!$B$3:$B$380,$B136)</f>
        <v>596</v>
      </c>
      <c r="Q136">
        <f>SUMIFS(Таблица!N$3:N$380,Таблица!$B$3:$B$380,$B136)</f>
        <v>1</v>
      </c>
      <c r="R136">
        <f>SUMIFS(Таблица!O$3:O$380,Таблица!$B$3:$B$380,$B136)</f>
        <v>2700</v>
      </c>
      <c r="S136">
        <f>SUMIFS(Таблица!P$3:P$380,Таблица!$B$3:$B$380,$B136)</f>
        <v>55</v>
      </c>
      <c r="T136">
        <f>SUMIFS(Таблица!Q$3:Q$380,Таблица!$B$3:$B$380,$B136)</f>
        <v>2646</v>
      </c>
      <c r="U136">
        <f>SUMIFS(Таблица!R$3:R$380,Таблица!$B$3:$B$380,$B136)</f>
        <v>20</v>
      </c>
      <c r="V136">
        <f>SUMIFS(Таблица!S$3:S$380,Таблица!$B$3:$B$380,$B136)</f>
        <v>0</v>
      </c>
      <c r="W136">
        <f>SUMIFS(Таблица!T$3:T$380,Таблица!$B$3:$B$380,$B136)</f>
        <v>138</v>
      </c>
      <c r="X136">
        <f>SUMIFS(Таблица!U$3:U$380,Таблица!$B$3:$B$380,$B136)</f>
        <v>20</v>
      </c>
      <c r="Y136">
        <f>SUMIFS(Таблица!V$3:V$380,Таблица!$B$3:$B$380,$B136)</f>
        <v>0</v>
      </c>
      <c r="Z136">
        <f>SUMIFS(Таблица!W$3:W$380,Таблица!$B$3:$B$380,$B136)</f>
        <v>0</v>
      </c>
      <c r="AA136">
        <f>SUMIFS(Таблица!X$3:X$380,Таблица!$B$3:$B$380,$B136)</f>
        <v>0</v>
      </c>
      <c r="AB136">
        <f>SUMIFS(Таблица!Y$3:Y$380,Таблица!$B$3:$B$380,$B136)</f>
        <v>0</v>
      </c>
      <c r="AD136">
        <f>SUMIFS(Таблица!AA$3:AA$380,Таблица!$B$3:$B$380,$B136)</f>
        <v>74</v>
      </c>
      <c r="AE136" s="52">
        <f t="shared" si="30"/>
        <v>2.7397260273972601E-2</v>
      </c>
      <c r="AF136">
        <f>SUMIFS(Таблица!AC$3:AC$380,Таблица!$B$3:$B$380,$B136)</f>
        <v>363</v>
      </c>
      <c r="AG136" s="52">
        <f t="shared" si="31"/>
        <v>0.134394668641244</v>
      </c>
      <c r="AH136">
        <f>SUMIFS(Таблица!AE$3:AE$380,Таблица!$B$3:$B$380,$B136)</f>
        <v>135</v>
      </c>
      <c r="AI136" s="52">
        <f t="shared" si="32"/>
        <v>4.9981488337652723E-2</v>
      </c>
      <c r="AJ136">
        <f>SUMIFS(Таблица!AG$3:AG$380,Таблица!$B$3:$B$380,$B136)</f>
        <v>1210</v>
      </c>
      <c r="AK136" s="52">
        <f t="shared" si="33"/>
        <v>0.44798222880414662</v>
      </c>
      <c r="AL136">
        <f>SUMIFS(Таблица!AI$3:AI$380,Таблица!$B$3:$B$380,$B136)</f>
        <v>864</v>
      </c>
      <c r="AM136" s="52">
        <f t="shared" si="34"/>
        <v>0.31988152536097741</v>
      </c>
    </row>
    <row r="137" spans="2:39">
      <c r="B137" t="s">
        <v>2223</v>
      </c>
      <c r="D137">
        <f>SUMIFS(Таблица!D$3:D$380,Таблица!$B$3:$B$380,$B137)</f>
        <v>1549</v>
      </c>
      <c r="E137">
        <f>SUM($D$2:$D137)</f>
        <v>392709</v>
      </c>
      <c r="F137">
        <f>SUMIFS(Таблица!E$3:E$380,Таблица!$B$3:$B$380,$B137)</f>
        <v>1547</v>
      </c>
      <c r="G137">
        <f>SUM($F$2:$F137)</f>
        <v>392377</v>
      </c>
      <c r="H137">
        <f t="shared" si="28"/>
        <v>573</v>
      </c>
      <c r="I137">
        <f>SUM($H$2:$H137)</f>
        <v>281537</v>
      </c>
      <c r="J137" s="52">
        <f t="shared" si="29"/>
        <v>0.37039431157078218</v>
      </c>
      <c r="K137">
        <f>SUMIFS(Таблица!G$3:G$380,Таблица!$B$3:$B$380,$B137)</f>
        <v>1567</v>
      </c>
      <c r="L137">
        <f>SUMIFS(Таблица!H$3:H$380,Таблица!$B$3:$B$380,$B137)</f>
        <v>3448</v>
      </c>
      <c r="M137">
        <f>SUMIFS(Таблица!I$3:I$380,Таблица!$B$3:$B$380,$B137)</f>
        <v>65</v>
      </c>
      <c r="N137">
        <f>SUMIFS(Таблица!K$3:K$380,Таблица!$B$3:$B$380,$B137)</f>
        <v>1380</v>
      </c>
      <c r="O137">
        <f>SUMIFS(Таблица!L$3:L$380,Таблица!$B$3:$B$380,$B137)</f>
        <v>104</v>
      </c>
      <c r="P137">
        <f>SUMIFS(Таблица!M$3:M$380,Таблица!$B$3:$B$380,$B137)</f>
        <v>1899</v>
      </c>
      <c r="Q137">
        <f>SUMIFS(Таблица!N$3:N$380,Таблица!$B$3:$B$380,$B137)</f>
        <v>169</v>
      </c>
      <c r="R137">
        <f>SUMIFS(Таблица!O$3:O$380,Таблица!$B$3:$B$380,$B137)</f>
        <v>1378</v>
      </c>
      <c r="S137">
        <f>SUMIFS(Таблица!P$3:P$380,Таблица!$B$3:$B$380,$B137)</f>
        <v>34</v>
      </c>
      <c r="T137">
        <f>SUMIFS(Таблица!Q$3:Q$380,Таблица!$B$3:$B$380,$B137)</f>
        <v>1513</v>
      </c>
      <c r="U137">
        <f>SUMIFS(Таблица!R$3:R$380,Таблица!$B$3:$B$380,$B137)</f>
        <v>10</v>
      </c>
      <c r="V137">
        <f>SUMIFS(Таблица!S$3:S$380,Таблица!$B$3:$B$380,$B137)</f>
        <v>2</v>
      </c>
      <c r="W137">
        <f>SUMIFS(Таблица!T$3:T$380,Таблица!$B$3:$B$380,$B137)</f>
        <v>46</v>
      </c>
      <c r="X137">
        <f>SUMIFS(Таблица!U$3:U$380,Таблица!$B$3:$B$380,$B137)</f>
        <v>8</v>
      </c>
      <c r="Y137">
        <f>SUMIFS(Таблица!V$3:V$380,Таблица!$B$3:$B$380,$B137)</f>
        <v>0</v>
      </c>
      <c r="Z137">
        <f>SUMIFS(Таблица!W$3:W$380,Таблица!$B$3:$B$380,$B137)</f>
        <v>0</v>
      </c>
      <c r="AA137">
        <f>SUMIFS(Таблица!X$3:X$380,Таблица!$B$3:$B$380,$B137)</f>
        <v>0</v>
      </c>
      <c r="AB137">
        <f>SUMIFS(Таблица!Y$3:Y$380,Таблица!$B$3:$B$380,$B137)</f>
        <v>0</v>
      </c>
      <c r="AD137">
        <f>SUMIFS(Таблица!AA$3:AA$380,Таблица!$B$3:$B$380,$B137)</f>
        <v>73</v>
      </c>
      <c r="AE137" s="52">
        <f t="shared" si="30"/>
        <v>4.7188106011635422E-2</v>
      </c>
      <c r="AF137">
        <f>SUMIFS(Таблица!AC$3:AC$380,Таблица!$B$3:$B$380,$B137)</f>
        <v>198</v>
      </c>
      <c r="AG137" s="52">
        <f t="shared" si="31"/>
        <v>0.1279896574014221</v>
      </c>
      <c r="AH137">
        <f>SUMIFS(Таблица!AE$3:AE$380,Таблица!$B$3:$B$380,$B137)</f>
        <v>105</v>
      </c>
      <c r="AI137" s="52">
        <f t="shared" si="32"/>
        <v>6.7873303167420809E-2</v>
      </c>
      <c r="AJ137">
        <f>SUMIFS(Таблица!AG$3:AG$380,Таблица!$B$3:$B$380,$B137)</f>
        <v>564</v>
      </c>
      <c r="AK137" s="52">
        <f t="shared" si="33"/>
        <v>0.3645765998707175</v>
      </c>
      <c r="AL137">
        <f>SUMIFS(Таблица!AI$3:AI$380,Таблица!$B$3:$B$380,$B137)</f>
        <v>573</v>
      </c>
      <c r="AM137" s="52">
        <f t="shared" si="34"/>
        <v>0.37039431157078218</v>
      </c>
    </row>
    <row r="138" spans="2:39">
      <c r="B138" t="s">
        <v>2226</v>
      </c>
      <c r="D138">
        <f>SUMIFS(Таблица!D$3:D$380,Таблица!$B$3:$B$380,$B138)</f>
        <v>137</v>
      </c>
      <c r="E138">
        <f>SUM($D$2:$D138)</f>
        <v>392846</v>
      </c>
      <c r="F138">
        <f>SUMIFS(Таблица!E$3:E$380,Таблица!$B$3:$B$380,$B138)</f>
        <v>137</v>
      </c>
      <c r="G138">
        <f>SUM($F$2:$F138)</f>
        <v>392514</v>
      </c>
      <c r="H138">
        <f t="shared" si="28"/>
        <v>59</v>
      </c>
      <c r="I138">
        <f>SUM($H$2:$H138)</f>
        <v>281596</v>
      </c>
      <c r="J138" s="52">
        <f t="shared" si="29"/>
        <v>0.43065693430656932</v>
      </c>
      <c r="K138">
        <f>SUMIFS(Таблица!G$3:G$380,Таблица!$B$3:$B$380,$B138)</f>
        <v>137</v>
      </c>
      <c r="L138">
        <f>SUMIFS(Таблица!H$3:H$380,Таблица!$B$3:$B$380,$B138)</f>
        <v>180</v>
      </c>
      <c r="M138">
        <f>SUMIFS(Таблица!I$3:I$380,Таблица!$B$3:$B$380,$B138)</f>
        <v>23</v>
      </c>
      <c r="N138">
        <f>SUMIFS(Таблица!K$3:K$380,Таблица!$B$3:$B$380,$B138)</f>
        <v>114</v>
      </c>
      <c r="O138">
        <f>SUMIFS(Таблица!L$3:L$380,Таблица!$B$3:$B$380,$B138)</f>
        <v>0</v>
      </c>
      <c r="P138">
        <f>SUMIFS(Таблица!M$3:M$380,Таблица!$B$3:$B$380,$B138)</f>
        <v>43</v>
      </c>
      <c r="Q138">
        <f>SUMIFS(Таблица!N$3:N$380,Таблица!$B$3:$B$380,$B138)</f>
        <v>23</v>
      </c>
      <c r="R138">
        <f>SUMIFS(Таблица!O$3:O$380,Таблица!$B$3:$B$380,$B138)</f>
        <v>114</v>
      </c>
      <c r="S138">
        <f>SUMIFS(Таблица!P$3:P$380,Таблица!$B$3:$B$380,$B138)</f>
        <v>3</v>
      </c>
      <c r="T138">
        <f>SUMIFS(Таблица!Q$3:Q$380,Таблица!$B$3:$B$380,$B138)</f>
        <v>134</v>
      </c>
      <c r="U138">
        <f>SUMIFS(Таблица!R$3:R$380,Таблица!$B$3:$B$380,$B138)</f>
        <v>5</v>
      </c>
      <c r="V138">
        <f>SUMIFS(Таблица!S$3:S$380,Таблица!$B$3:$B$380,$B138)</f>
        <v>0</v>
      </c>
      <c r="W138">
        <f>SUMIFS(Таблица!T$3:T$380,Таблица!$B$3:$B$380,$B138)</f>
        <v>41</v>
      </c>
      <c r="X138">
        <f>SUMIFS(Таблица!U$3:U$380,Таблица!$B$3:$B$380,$B138)</f>
        <v>5</v>
      </c>
      <c r="Y138">
        <f>SUMIFS(Таблица!V$3:V$380,Таблица!$B$3:$B$380,$B138)</f>
        <v>0</v>
      </c>
      <c r="Z138">
        <f>SUMIFS(Таблица!W$3:W$380,Таблица!$B$3:$B$380,$B138)</f>
        <v>0</v>
      </c>
      <c r="AA138">
        <f>SUMIFS(Таблица!X$3:X$380,Таблица!$B$3:$B$380,$B138)</f>
        <v>0</v>
      </c>
      <c r="AB138">
        <f>SUMIFS(Таблица!Y$3:Y$380,Таблица!$B$3:$B$380,$B138)</f>
        <v>0</v>
      </c>
      <c r="AD138">
        <f>SUMIFS(Таблица!AA$3:AA$380,Таблица!$B$3:$B$380,$B138)</f>
        <v>6</v>
      </c>
      <c r="AE138" s="52">
        <f t="shared" si="30"/>
        <v>4.3795620437956206E-2</v>
      </c>
      <c r="AF138">
        <f>SUMIFS(Таблица!AC$3:AC$380,Таблица!$B$3:$B$380,$B138)</f>
        <v>25</v>
      </c>
      <c r="AG138" s="52">
        <f t="shared" si="31"/>
        <v>0.18248175182481752</v>
      </c>
      <c r="AH138">
        <f>SUMIFS(Таблица!AE$3:AE$380,Таблица!$B$3:$B$380,$B138)</f>
        <v>3</v>
      </c>
      <c r="AI138" s="52">
        <f t="shared" si="32"/>
        <v>2.1897810218978103E-2</v>
      </c>
      <c r="AJ138">
        <f>SUMIFS(Таблица!AG$3:AG$380,Таблица!$B$3:$B$380,$B138)</f>
        <v>41</v>
      </c>
      <c r="AK138" s="52">
        <f t="shared" si="33"/>
        <v>0.29927007299270075</v>
      </c>
      <c r="AL138">
        <f>SUMIFS(Таблица!AI$3:AI$380,Таблица!$B$3:$B$380,$B138)</f>
        <v>59</v>
      </c>
      <c r="AM138" s="52">
        <f t="shared" si="34"/>
        <v>0.43065693430656932</v>
      </c>
    </row>
    <row r="139" spans="2:39">
      <c r="B139" t="s">
        <v>2228</v>
      </c>
      <c r="D139">
        <f>SUMIFS(Таблица!D$3:D$380,Таблица!$B$3:$B$380,$B139)</f>
        <v>156</v>
      </c>
      <c r="E139">
        <f>SUM($D$2:$D139)</f>
        <v>393002</v>
      </c>
      <c r="F139">
        <f>SUMIFS(Таблица!E$3:E$380,Таблица!$B$3:$B$380,$B139)</f>
        <v>155</v>
      </c>
      <c r="G139">
        <f>SUM($F$2:$F139)</f>
        <v>392669</v>
      </c>
      <c r="H139">
        <f t="shared" si="28"/>
        <v>84</v>
      </c>
      <c r="I139">
        <f>SUM($H$2:$H139)</f>
        <v>281680</v>
      </c>
      <c r="J139" s="52">
        <f t="shared" si="29"/>
        <v>0.54193548387096779</v>
      </c>
      <c r="K139">
        <f>SUMIFS(Таблица!G$3:G$380,Таблица!$B$3:$B$380,$B139)</f>
        <v>156</v>
      </c>
      <c r="L139">
        <f>SUMIFS(Таблица!H$3:H$380,Таблица!$B$3:$B$380,$B139)</f>
        <v>600</v>
      </c>
      <c r="M139">
        <f>SUMIFS(Таблица!I$3:I$380,Таблица!$B$3:$B$380,$B139)</f>
        <v>0</v>
      </c>
      <c r="N139">
        <f>SUMIFS(Таблица!K$3:K$380,Таблица!$B$3:$B$380,$B139)</f>
        <v>156</v>
      </c>
      <c r="O139">
        <f>SUMIFS(Таблица!L$3:L$380,Таблица!$B$3:$B$380,$B139)</f>
        <v>0</v>
      </c>
      <c r="P139">
        <f>SUMIFS(Таблица!M$3:M$380,Таблица!$B$3:$B$380,$B139)</f>
        <v>444</v>
      </c>
      <c r="Q139">
        <f>SUMIFS(Таблица!N$3:N$380,Таблица!$B$3:$B$380,$B139)</f>
        <v>0</v>
      </c>
      <c r="R139">
        <f>SUMIFS(Таблица!O$3:O$380,Таблица!$B$3:$B$380,$B139)</f>
        <v>155</v>
      </c>
      <c r="S139">
        <f>SUMIFS(Таблица!P$3:P$380,Таблица!$B$3:$B$380,$B139)</f>
        <v>5</v>
      </c>
      <c r="T139">
        <f>SUMIFS(Таблица!Q$3:Q$380,Таблица!$B$3:$B$380,$B139)</f>
        <v>150</v>
      </c>
      <c r="U139">
        <f>SUMIFS(Таблица!R$3:R$380,Таблица!$B$3:$B$380,$B139)</f>
        <v>6</v>
      </c>
      <c r="V139">
        <f>SUMIFS(Таблица!S$3:S$380,Таблица!$B$3:$B$380,$B139)</f>
        <v>0</v>
      </c>
      <c r="W139">
        <f>SUMIFS(Таблица!T$3:T$380,Таблица!$B$3:$B$380,$B139)</f>
        <v>6</v>
      </c>
      <c r="X139">
        <f>SUMIFS(Таблица!U$3:U$380,Таблица!$B$3:$B$380,$B139)</f>
        <v>6</v>
      </c>
      <c r="Y139">
        <f>SUMIFS(Таблица!V$3:V$380,Таблица!$B$3:$B$380,$B139)</f>
        <v>0</v>
      </c>
      <c r="Z139">
        <f>SUMIFS(Таблица!W$3:W$380,Таблица!$B$3:$B$380,$B139)</f>
        <v>0</v>
      </c>
      <c r="AA139">
        <f>SUMIFS(Таблица!X$3:X$380,Таблица!$B$3:$B$380,$B139)</f>
        <v>0</v>
      </c>
      <c r="AB139">
        <f>SUMIFS(Таблица!Y$3:Y$380,Таблица!$B$3:$B$380,$B139)</f>
        <v>0</v>
      </c>
      <c r="AD139">
        <f>SUMIFS(Таблица!AA$3:AA$380,Таблица!$B$3:$B$380,$B139)</f>
        <v>4</v>
      </c>
      <c r="AE139" s="52">
        <f t="shared" si="30"/>
        <v>2.5806451612903226E-2</v>
      </c>
      <c r="AF139">
        <f>SUMIFS(Таблица!AC$3:AC$380,Таблица!$B$3:$B$380,$B139)</f>
        <v>25</v>
      </c>
      <c r="AG139" s="52">
        <f t="shared" si="31"/>
        <v>0.16129032258064516</v>
      </c>
      <c r="AH139">
        <f>SUMIFS(Таблица!AE$3:AE$380,Таблица!$B$3:$B$380,$B139)</f>
        <v>4</v>
      </c>
      <c r="AI139" s="52">
        <f t="shared" si="32"/>
        <v>2.5806451612903226E-2</v>
      </c>
      <c r="AJ139">
        <f>SUMIFS(Таблица!AG$3:AG$380,Таблица!$B$3:$B$380,$B139)</f>
        <v>33</v>
      </c>
      <c r="AK139" s="52">
        <f t="shared" si="33"/>
        <v>0.2129032258064516</v>
      </c>
      <c r="AL139">
        <f>SUMIFS(Таблица!AI$3:AI$380,Таблица!$B$3:$B$380,$B139)</f>
        <v>84</v>
      </c>
      <c r="AM139" s="52">
        <f t="shared" si="34"/>
        <v>0.54193548387096779</v>
      </c>
    </row>
    <row r="140" spans="2:39">
      <c r="B140" t="s">
        <v>2231</v>
      </c>
      <c r="D140">
        <f>SUMIFS(Таблица!D$3:D$380,Таблица!$B$3:$B$380,$B140)</f>
        <v>21</v>
      </c>
      <c r="E140">
        <f>SUM($D$2:$D140)</f>
        <v>393023</v>
      </c>
      <c r="F140">
        <f>SUMIFS(Таблица!E$3:E$380,Таблица!$B$3:$B$380,$B140)</f>
        <v>21</v>
      </c>
      <c r="G140">
        <f>SUM($F$2:$F140)</f>
        <v>392690</v>
      </c>
      <c r="H140">
        <f t="shared" si="28"/>
        <v>14</v>
      </c>
      <c r="I140">
        <f>SUM($H$2:$H140)</f>
        <v>281694</v>
      </c>
      <c r="J140" s="52">
        <f t="shared" si="29"/>
        <v>0.66666666666666663</v>
      </c>
      <c r="K140">
        <f>SUMIFS(Таблица!G$3:G$380,Таблица!$B$3:$B$380,$B140)</f>
        <v>21</v>
      </c>
      <c r="L140">
        <f>SUMIFS(Таблица!H$3:H$380,Таблица!$B$3:$B$380,$B140)</f>
        <v>40</v>
      </c>
      <c r="M140">
        <f>SUMIFS(Таблица!I$3:I$380,Таблица!$B$3:$B$380,$B140)</f>
        <v>0</v>
      </c>
      <c r="N140">
        <f>SUMIFS(Таблица!K$3:K$380,Таблица!$B$3:$B$380,$B140)</f>
        <v>21</v>
      </c>
      <c r="O140">
        <f>SUMIFS(Таблица!L$3:L$380,Таблица!$B$3:$B$380,$B140)</f>
        <v>0</v>
      </c>
      <c r="P140">
        <f>SUMIFS(Таблица!M$3:M$380,Таблица!$B$3:$B$380,$B140)</f>
        <v>19</v>
      </c>
      <c r="Q140">
        <f>SUMIFS(Таблица!N$3:N$380,Таблица!$B$3:$B$380,$B140)</f>
        <v>0</v>
      </c>
      <c r="R140">
        <f>SUMIFS(Таблица!O$3:O$380,Таблица!$B$3:$B$380,$B140)</f>
        <v>21</v>
      </c>
      <c r="S140">
        <f>SUMIFS(Таблица!P$3:P$380,Таблица!$B$3:$B$380,$B140)</f>
        <v>0</v>
      </c>
      <c r="T140">
        <f>SUMIFS(Таблица!Q$3:Q$380,Таблица!$B$3:$B$380,$B140)</f>
        <v>21</v>
      </c>
      <c r="U140">
        <f>SUMIFS(Таблица!R$3:R$380,Таблица!$B$3:$B$380,$B140)</f>
        <v>3</v>
      </c>
      <c r="V140">
        <f>SUMIFS(Таблица!S$3:S$380,Таблица!$B$3:$B$380,$B140)</f>
        <v>2</v>
      </c>
      <c r="W140">
        <f>SUMIFS(Таблица!T$3:T$380,Таблица!$B$3:$B$380,$B140)</f>
        <v>0</v>
      </c>
      <c r="X140">
        <f>SUMIFS(Таблица!U$3:U$380,Таблица!$B$3:$B$380,$B140)</f>
        <v>1</v>
      </c>
      <c r="Y140">
        <f>SUMIFS(Таблица!V$3:V$380,Таблица!$B$3:$B$380,$B140)</f>
        <v>0</v>
      </c>
      <c r="Z140">
        <f>SUMIFS(Таблица!W$3:W$380,Таблица!$B$3:$B$380,$B140)</f>
        <v>0</v>
      </c>
      <c r="AA140">
        <f>SUMIFS(Таблица!X$3:X$380,Таблица!$B$3:$B$380,$B140)</f>
        <v>0</v>
      </c>
      <c r="AB140">
        <f>SUMIFS(Таблица!Y$3:Y$380,Таблица!$B$3:$B$380,$B140)</f>
        <v>0</v>
      </c>
      <c r="AD140">
        <f>SUMIFS(Таблица!AA$3:AA$380,Таблица!$B$3:$B$380,$B140)</f>
        <v>1</v>
      </c>
      <c r="AE140" s="52">
        <f t="shared" si="30"/>
        <v>4.7619047619047616E-2</v>
      </c>
      <c r="AF140">
        <f>SUMIFS(Таблица!AC$3:AC$380,Таблица!$B$3:$B$380,$B140)</f>
        <v>2</v>
      </c>
      <c r="AG140" s="52">
        <f t="shared" si="31"/>
        <v>9.5238095238095233E-2</v>
      </c>
      <c r="AH140">
        <f>SUMIFS(Таблица!AE$3:AE$380,Таблица!$B$3:$B$380,$B140)</f>
        <v>0</v>
      </c>
      <c r="AI140" s="52">
        <f t="shared" si="32"/>
        <v>0</v>
      </c>
      <c r="AJ140">
        <f>SUMIFS(Таблица!AG$3:AG$380,Таблица!$B$3:$B$380,$B140)</f>
        <v>4</v>
      </c>
      <c r="AK140" s="52">
        <f t="shared" si="33"/>
        <v>0.19047619047619047</v>
      </c>
      <c r="AL140">
        <f>SUMIFS(Таблица!AI$3:AI$380,Таблица!$B$3:$B$380,$B140)</f>
        <v>14</v>
      </c>
      <c r="AM140" s="52">
        <f t="shared" si="34"/>
        <v>0.66666666666666663</v>
      </c>
    </row>
    <row r="141" spans="2:39">
      <c r="B141" t="s">
        <v>1732</v>
      </c>
      <c r="D141">
        <f>SUMIFS(Таблица!D$3:D$380,Таблица!$B$3:$B$380,$B141)</f>
        <v>31529</v>
      </c>
      <c r="E141">
        <f>SUM($D$2:$D141)</f>
        <v>424552</v>
      </c>
      <c r="F141">
        <f>SUMIFS(Таблица!E$3:E$380,Таблица!$B$3:$B$380,$B141)</f>
        <v>31512</v>
      </c>
      <c r="G141">
        <f>SUM($F$2:$F141)</f>
        <v>424202</v>
      </c>
      <c r="H141">
        <f t="shared" si="28"/>
        <v>26901</v>
      </c>
      <c r="I141">
        <f>SUM($H$2:$H141)</f>
        <v>308595</v>
      </c>
      <c r="J141" s="52">
        <f t="shared" si="29"/>
        <v>0.85367479055597872</v>
      </c>
      <c r="K141">
        <f>SUMIFS(Таблица!G$3:G$380,Таблица!$B$3:$B$380,$B141)</f>
        <v>31529</v>
      </c>
      <c r="L141">
        <f>SUMIFS(Таблица!H$3:H$380,Таблица!$B$3:$B$380,$B141)</f>
        <v>118670</v>
      </c>
      <c r="M141">
        <f>SUMIFS(Таблица!I$3:I$380,Таблица!$B$3:$B$380,$B141)</f>
        <v>10898</v>
      </c>
      <c r="N141">
        <f>SUMIFS(Таблица!K$3:K$380,Таблица!$B$3:$B$380,$B141)</f>
        <v>20481</v>
      </c>
      <c r="O141">
        <f>SUMIFS(Таблица!L$3:L$380,Таблица!$B$3:$B$380,$B141)</f>
        <v>150</v>
      </c>
      <c r="P141">
        <f>SUMIFS(Таблица!M$3:M$380,Таблица!$B$3:$B$380,$B141)</f>
        <v>87141</v>
      </c>
      <c r="Q141">
        <f>SUMIFS(Таблица!N$3:N$380,Таблица!$B$3:$B$380,$B141)</f>
        <v>11048</v>
      </c>
      <c r="R141">
        <f>SUMIFS(Таблица!O$3:O$380,Таблица!$B$3:$B$380,$B141)</f>
        <v>20464</v>
      </c>
      <c r="S141">
        <f>SUMIFS(Таблица!P$3:P$380,Таблица!$B$3:$B$380,$B141)</f>
        <v>199</v>
      </c>
      <c r="T141">
        <f>SUMIFS(Таблица!Q$3:Q$380,Таблица!$B$3:$B$380,$B141)</f>
        <v>31313</v>
      </c>
      <c r="U141">
        <f>SUMIFS(Таблица!R$3:R$380,Таблица!$B$3:$B$380,$B141)</f>
        <v>145</v>
      </c>
      <c r="V141">
        <f>SUMIFS(Таблица!S$3:S$380,Таблица!$B$3:$B$380,$B141)</f>
        <v>104</v>
      </c>
      <c r="W141">
        <f>SUMIFS(Таблица!T$3:T$380,Таблица!$B$3:$B$380,$B141)</f>
        <v>228</v>
      </c>
      <c r="X141">
        <f>SUMIFS(Таблица!U$3:U$380,Таблица!$B$3:$B$380,$B141)</f>
        <v>41</v>
      </c>
      <c r="Y141">
        <f>SUMIFS(Таблица!V$3:V$380,Таблица!$B$3:$B$380,$B141)</f>
        <v>0</v>
      </c>
      <c r="Z141">
        <f>SUMIFS(Таблица!W$3:W$380,Таблица!$B$3:$B$380,$B141)</f>
        <v>0</v>
      </c>
      <c r="AA141">
        <f>SUMIFS(Таблица!X$3:X$380,Таблица!$B$3:$B$380,$B141)</f>
        <v>0</v>
      </c>
      <c r="AB141">
        <f>SUMIFS(Таблица!Y$3:Y$380,Таблица!$B$3:$B$380,$B141)</f>
        <v>0</v>
      </c>
      <c r="AD141">
        <f>SUMIFS(Таблица!AA$3:AA$380,Таблица!$B$3:$B$380,$B141)</f>
        <v>770</v>
      </c>
      <c r="AE141" s="52">
        <f t="shared" si="30"/>
        <v>2.4435135821274434E-2</v>
      </c>
      <c r="AF141">
        <f>SUMIFS(Таблица!AC$3:AC$380,Таблица!$B$3:$B$380,$B141)</f>
        <v>2136</v>
      </c>
      <c r="AG141" s="52">
        <f t="shared" si="31"/>
        <v>6.7783701447067787E-2</v>
      </c>
      <c r="AH141">
        <f>SUMIFS(Таблица!AE$3:AE$380,Таблица!$B$3:$B$380,$B141)</f>
        <v>292</v>
      </c>
      <c r="AI141" s="52">
        <f t="shared" si="32"/>
        <v>9.2663112465092672E-3</v>
      </c>
      <c r="AJ141">
        <f>SUMIFS(Таблица!AG$3:AG$380,Таблица!$B$3:$B$380,$B141)</f>
        <v>1214</v>
      </c>
      <c r="AK141" s="52">
        <f t="shared" si="33"/>
        <v>3.8525006346788522E-2</v>
      </c>
      <c r="AL141">
        <f>SUMIFS(Таблица!AI$3:AI$380,Таблица!$B$3:$B$380,$B141)</f>
        <v>26901</v>
      </c>
      <c r="AM141" s="52">
        <f t="shared" si="34"/>
        <v>0.85367479055597872</v>
      </c>
    </row>
    <row r="142" spans="2:39">
      <c r="B142" t="s">
        <v>2242</v>
      </c>
      <c r="D142">
        <f>SUMIFS(Таблица!D$3:D$380,Таблица!$B$3:$B$380,$B142)</f>
        <v>201</v>
      </c>
      <c r="E142">
        <f>SUM($D$2:$D142)</f>
        <v>424753</v>
      </c>
      <c r="F142">
        <f>SUMIFS(Таблица!E$3:E$380,Таблица!$B$3:$B$380,$B142)</f>
        <v>201</v>
      </c>
      <c r="G142">
        <f>SUM($F$2:$F142)</f>
        <v>424403</v>
      </c>
      <c r="H142">
        <f t="shared" si="28"/>
        <v>115</v>
      </c>
      <c r="I142">
        <f>SUM($H$2:$H142)</f>
        <v>308710</v>
      </c>
      <c r="J142" s="52">
        <f t="shared" si="29"/>
        <v>0.57213930348258701</v>
      </c>
      <c r="K142">
        <f>SUMIFS(Таблица!G$3:G$380,Таблица!$B$3:$B$380,$B142)</f>
        <v>201</v>
      </c>
      <c r="L142">
        <f>SUMIFS(Таблица!H$3:H$380,Таблица!$B$3:$B$380,$B142)</f>
        <v>300</v>
      </c>
      <c r="M142">
        <f>SUMIFS(Таблица!I$3:I$380,Таблица!$B$3:$B$380,$B142)</f>
        <v>0</v>
      </c>
      <c r="N142">
        <f>SUMIFS(Таблица!K$3:K$380,Таблица!$B$3:$B$380,$B142)</f>
        <v>201</v>
      </c>
      <c r="O142">
        <f>SUMIFS(Таблица!L$3:L$380,Таблица!$B$3:$B$380,$B142)</f>
        <v>0</v>
      </c>
      <c r="P142">
        <f>SUMIFS(Таблица!M$3:M$380,Таблица!$B$3:$B$380,$B142)</f>
        <v>99</v>
      </c>
      <c r="Q142">
        <f>SUMIFS(Таблица!N$3:N$380,Таблица!$B$3:$B$380,$B142)</f>
        <v>0</v>
      </c>
      <c r="R142">
        <f>SUMIFS(Таблица!O$3:O$380,Таблица!$B$3:$B$380,$B142)</f>
        <v>201</v>
      </c>
      <c r="S142">
        <f>SUMIFS(Таблица!P$3:P$380,Таблица!$B$3:$B$380,$B142)</f>
        <v>2</v>
      </c>
      <c r="T142">
        <f>SUMIFS(Таблица!Q$3:Q$380,Таблица!$B$3:$B$380,$B142)</f>
        <v>199</v>
      </c>
      <c r="U142">
        <f>SUMIFS(Таблица!R$3:R$380,Таблица!$B$3:$B$380,$B142)</f>
        <v>5</v>
      </c>
      <c r="V142">
        <f>SUMIFS(Таблица!S$3:S$380,Таблица!$B$3:$B$380,$B142)</f>
        <v>0</v>
      </c>
      <c r="W142">
        <f>SUMIFS(Таблица!T$3:T$380,Таблица!$B$3:$B$380,$B142)</f>
        <v>0</v>
      </c>
      <c r="X142">
        <f>SUMIFS(Таблица!U$3:U$380,Таблица!$B$3:$B$380,$B142)</f>
        <v>5</v>
      </c>
      <c r="Y142">
        <f>SUMIFS(Таблица!V$3:V$380,Таблица!$B$3:$B$380,$B142)</f>
        <v>0</v>
      </c>
      <c r="Z142">
        <f>SUMIFS(Таблица!W$3:W$380,Таблица!$B$3:$B$380,$B142)</f>
        <v>0</v>
      </c>
      <c r="AA142">
        <f>SUMIFS(Таблица!X$3:X$380,Таблица!$B$3:$B$380,$B142)</f>
        <v>0</v>
      </c>
      <c r="AB142">
        <f>SUMIFS(Таблица!Y$3:Y$380,Таблица!$B$3:$B$380,$B142)</f>
        <v>0</v>
      </c>
      <c r="AD142">
        <f>SUMIFS(Таблица!AA$3:AA$380,Таблица!$B$3:$B$380,$B142)</f>
        <v>8</v>
      </c>
      <c r="AE142" s="52">
        <f t="shared" si="30"/>
        <v>3.9800995024875621E-2</v>
      </c>
      <c r="AF142">
        <f>SUMIFS(Таблица!AC$3:AC$380,Таблица!$B$3:$B$380,$B142)</f>
        <v>37</v>
      </c>
      <c r="AG142" s="52">
        <f t="shared" si="31"/>
        <v>0.18407960199004975</v>
      </c>
      <c r="AH142">
        <f>SUMIFS(Таблица!AE$3:AE$380,Таблица!$B$3:$B$380,$B142)</f>
        <v>3</v>
      </c>
      <c r="AI142" s="52">
        <f t="shared" si="32"/>
        <v>1.4925373134328358E-2</v>
      </c>
      <c r="AJ142">
        <f>SUMIFS(Таблица!AG$3:AG$380,Таблица!$B$3:$B$380,$B142)</f>
        <v>36</v>
      </c>
      <c r="AK142" s="52">
        <f t="shared" si="33"/>
        <v>0.17910447761194029</v>
      </c>
      <c r="AL142">
        <f>SUMIFS(Таблица!AI$3:AI$380,Таблица!$B$3:$B$380,$B142)</f>
        <v>115</v>
      </c>
      <c r="AM142" s="52">
        <f t="shared" si="34"/>
        <v>0.57213930348258701</v>
      </c>
    </row>
    <row r="143" spans="2:39">
      <c r="B143" t="s">
        <v>2244</v>
      </c>
      <c r="D143">
        <f>SUMIFS(Таблица!D$3:D$380,Таблица!$B$3:$B$380,$B143)</f>
        <v>420</v>
      </c>
      <c r="E143">
        <f>SUM($D$2:$D143)</f>
        <v>425173</v>
      </c>
      <c r="F143">
        <f>SUMIFS(Таблица!E$3:E$380,Таблица!$B$3:$B$380,$B143)</f>
        <v>420</v>
      </c>
      <c r="G143">
        <f>SUM($F$2:$F143)</f>
        <v>424823</v>
      </c>
      <c r="H143">
        <f t="shared" si="28"/>
        <v>208</v>
      </c>
      <c r="I143">
        <f>SUM($H$2:$H143)</f>
        <v>308918</v>
      </c>
      <c r="J143" s="52">
        <f t="shared" si="29"/>
        <v>0.49523809523809526</v>
      </c>
      <c r="K143">
        <f>SUMIFS(Таблица!G$3:G$380,Таблица!$B$3:$B$380,$B143)</f>
        <v>1427</v>
      </c>
      <c r="L143">
        <f>SUMIFS(Таблица!H$3:H$380,Таблица!$B$3:$B$380,$B143)</f>
        <v>1700</v>
      </c>
      <c r="M143">
        <f>SUMIFS(Таблица!I$3:I$380,Таблица!$B$3:$B$380,$B143)</f>
        <v>113</v>
      </c>
      <c r="N143">
        <f>SUMIFS(Таблица!K$3:K$380,Таблица!$B$3:$B$380,$B143)</f>
        <v>297</v>
      </c>
      <c r="O143">
        <f>SUMIFS(Таблица!L$3:L$380,Таблица!$B$3:$B$380,$B143)</f>
        <v>10</v>
      </c>
      <c r="P143">
        <f>SUMIFS(Таблица!M$3:M$380,Таблица!$B$3:$B$380,$B143)</f>
        <v>1280</v>
      </c>
      <c r="Q143">
        <f>SUMIFS(Таблица!N$3:N$380,Таблица!$B$3:$B$380,$B143)</f>
        <v>123</v>
      </c>
      <c r="R143">
        <f>SUMIFS(Таблица!O$3:O$380,Таблица!$B$3:$B$380,$B143)</f>
        <v>297</v>
      </c>
      <c r="S143">
        <f>SUMIFS(Таблица!P$3:P$380,Таблица!$B$3:$B$380,$B143)</f>
        <v>10</v>
      </c>
      <c r="T143">
        <f>SUMIFS(Таблица!Q$3:Q$380,Таблица!$B$3:$B$380,$B143)</f>
        <v>410</v>
      </c>
      <c r="U143">
        <f>SUMIFS(Таблица!R$3:R$380,Таблица!$B$3:$B$380,$B143)</f>
        <v>15</v>
      </c>
      <c r="V143">
        <f>SUMIFS(Таблица!S$3:S$380,Таблица!$B$3:$B$380,$B143)</f>
        <v>2</v>
      </c>
      <c r="W143">
        <f>SUMIFS(Таблица!T$3:T$380,Таблица!$B$3:$B$380,$B143)</f>
        <v>18</v>
      </c>
      <c r="X143">
        <f>SUMIFS(Таблица!U$3:U$380,Таблица!$B$3:$B$380,$B143)</f>
        <v>13</v>
      </c>
      <c r="Y143">
        <f>SUMIFS(Таблица!V$3:V$380,Таблица!$B$3:$B$380,$B143)</f>
        <v>0</v>
      </c>
      <c r="Z143">
        <f>SUMIFS(Таблица!W$3:W$380,Таблица!$B$3:$B$380,$B143)</f>
        <v>0</v>
      </c>
      <c r="AA143">
        <f>SUMIFS(Таблица!X$3:X$380,Таблица!$B$3:$B$380,$B143)</f>
        <v>0</v>
      </c>
      <c r="AB143">
        <f>SUMIFS(Таблица!Y$3:Y$380,Таблица!$B$3:$B$380,$B143)</f>
        <v>0</v>
      </c>
      <c r="AD143">
        <f>SUMIFS(Таблица!AA$3:AA$380,Таблица!$B$3:$B$380,$B143)</f>
        <v>27</v>
      </c>
      <c r="AE143" s="52">
        <f t="shared" si="30"/>
        <v>6.4285714285714279E-2</v>
      </c>
      <c r="AF143">
        <f>SUMIFS(Таблица!AC$3:AC$380,Таблица!$B$3:$B$380,$B143)</f>
        <v>37</v>
      </c>
      <c r="AG143" s="52">
        <f t="shared" si="31"/>
        <v>8.8095238095238101E-2</v>
      </c>
      <c r="AH143">
        <f>SUMIFS(Таблица!AE$3:AE$380,Таблица!$B$3:$B$380,$B143)</f>
        <v>17</v>
      </c>
      <c r="AI143" s="52">
        <f t="shared" si="32"/>
        <v>4.0476190476190478E-2</v>
      </c>
      <c r="AJ143">
        <f>SUMIFS(Таблица!AG$3:AG$380,Таблица!$B$3:$B$380,$B143)</f>
        <v>121</v>
      </c>
      <c r="AK143" s="52">
        <f t="shared" si="33"/>
        <v>0.28809523809523807</v>
      </c>
      <c r="AL143">
        <f>SUMIFS(Таблица!AI$3:AI$380,Таблица!$B$3:$B$380,$B143)</f>
        <v>208</v>
      </c>
      <c r="AM143" s="52">
        <f t="shared" si="34"/>
        <v>0.49523809523809526</v>
      </c>
    </row>
    <row r="144" spans="2:39">
      <c r="B144" t="s">
        <v>1734</v>
      </c>
      <c r="D144">
        <f>SUMIFS(Таблица!D$3:D$380,Таблица!$B$3:$B$380,$B144)</f>
        <v>15829</v>
      </c>
      <c r="E144">
        <f>SUM($D$2:$D144)</f>
        <v>441002</v>
      </c>
      <c r="F144">
        <f>SUMIFS(Таблица!E$3:E$380,Таблица!$B$3:$B$380,$B144)</f>
        <v>15825</v>
      </c>
      <c r="G144">
        <f>SUM($F$2:$F144)</f>
        <v>440648</v>
      </c>
      <c r="H144">
        <f t="shared" si="28"/>
        <v>14304</v>
      </c>
      <c r="I144">
        <f>SUM($H$2:$H144)</f>
        <v>323222</v>
      </c>
      <c r="J144" s="52">
        <f t="shared" si="29"/>
        <v>0.9038862559241706</v>
      </c>
      <c r="K144">
        <f>SUMIFS(Таблица!G$3:G$380,Таблица!$B$3:$B$380,$B144)</f>
        <v>20012</v>
      </c>
      <c r="L144">
        <f>SUMIFS(Таблица!H$3:H$380,Таблица!$B$3:$B$380,$B144)</f>
        <v>34500</v>
      </c>
      <c r="M144">
        <f>SUMIFS(Таблица!I$3:I$380,Таблица!$B$3:$B$380,$B144)</f>
        <v>870</v>
      </c>
      <c r="N144">
        <f>SUMIFS(Таблица!K$3:K$380,Таблица!$B$3:$B$380,$B144)</f>
        <v>14609</v>
      </c>
      <c r="O144">
        <f>SUMIFS(Таблица!L$3:L$380,Таблица!$B$3:$B$380,$B144)</f>
        <v>350</v>
      </c>
      <c r="P144">
        <f>SUMIFS(Таблица!M$3:M$380,Таблица!$B$3:$B$380,$B144)</f>
        <v>18671</v>
      </c>
      <c r="Q144">
        <f>SUMIFS(Таблица!N$3:N$380,Таблица!$B$3:$B$380,$B144)</f>
        <v>1220</v>
      </c>
      <c r="R144">
        <f>SUMIFS(Таблица!O$3:O$380,Таблица!$B$3:$B$380,$B144)</f>
        <v>14605</v>
      </c>
      <c r="S144">
        <f>SUMIFS(Таблица!P$3:P$380,Таблица!$B$3:$B$380,$B144)</f>
        <v>406</v>
      </c>
      <c r="T144">
        <f>SUMIFS(Таблица!Q$3:Q$380,Таблица!$B$3:$B$380,$B144)</f>
        <v>15419</v>
      </c>
      <c r="U144">
        <f>SUMIFS(Таблица!R$3:R$380,Таблица!$B$3:$B$380,$B144)</f>
        <v>80</v>
      </c>
      <c r="V144">
        <f>SUMIFS(Таблица!S$3:S$380,Таблица!$B$3:$B$380,$B144)</f>
        <v>29</v>
      </c>
      <c r="W144">
        <f>SUMIFS(Таблица!T$3:T$380,Таблица!$B$3:$B$380,$B144)</f>
        <v>23</v>
      </c>
      <c r="X144">
        <f>SUMIFS(Таблица!U$3:U$380,Таблица!$B$3:$B$380,$B144)</f>
        <v>51</v>
      </c>
      <c r="Y144">
        <f>SUMIFS(Таблица!V$3:V$380,Таблица!$B$3:$B$380,$B144)</f>
        <v>0</v>
      </c>
      <c r="Z144">
        <f>SUMIFS(Таблица!W$3:W$380,Таблица!$B$3:$B$380,$B144)</f>
        <v>0</v>
      </c>
      <c r="AA144">
        <f>SUMIFS(Таблица!X$3:X$380,Таблица!$B$3:$B$380,$B144)</f>
        <v>0</v>
      </c>
      <c r="AB144">
        <f>SUMIFS(Таблица!Y$3:Y$380,Таблица!$B$3:$B$380,$B144)</f>
        <v>0</v>
      </c>
      <c r="AD144">
        <f>SUMIFS(Таблица!AA$3:AA$380,Таблица!$B$3:$B$380,$B144)</f>
        <v>228</v>
      </c>
      <c r="AE144" s="52">
        <f t="shared" si="30"/>
        <v>1.4407582938388626E-2</v>
      </c>
      <c r="AF144">
        <f>SUMIFS(Таблица!AC$3:AC$380,Таблица!$B$3:$B$380,$B144)</f>
        <v>572</v>
      </c>
      <c r="AG144" s="52">
        <f t="shared" si="31"/>
        <v>3.6145339652448656E-2</v>
      </c>
      <c r="AH144">
        <f>SUMIFS(Таблица!AE$3:AE$380,Таблица!$B$3:$B$380,$B144)</f>
        <v>66</v>
      </c>
      <c r="AI144" s="52">
        <f t="shared" si="32"/>
        <v>4.170616113744076E-3</v>
      </c>
      <c r="AJ144">
        <f>SUMIFS(Таблица!AG$3:AG$380,Таблица!$B$3:$B$380,$B144)</f>
        <v>249</v>
      </c>
      <c r="AK144" s="52">
        <f t="shared" si="33"/>
        <v>1.5734597156398106E-2</v>
      </c>
      <c r="AL144">
        <f>SUMIFS(Таблица!AI$3:AI$380,Таблица!$B$3:$B$380,$B144)</f>
        <v>14304</v>
      </c>
      <c r="AM144" s="52">
        <f t="shared" si="34"/>
        <v>0.9038862559241706</v>
      </c>
    </row>
    <row r="145" spans="2:39">
      <c r="B145" t="s">
        <v>2259</v>
      </c>
      <c r="D145">
        <f>SUMIFS(Таблица!D$3:D$380,Таблица!$B$3:$B$380,$B145)</f>
        <v>33</v>
      </c>
      <c r="E145">
        <f>SUM($D$2:$D145)</f>
        <v>441035</v>
      </c>
      <c r="F145">
        <f>SUMIFS(Таблица!E$3:E$380,Таблица!$B$3:$B$380,$B145)</f>
        <v>33</v>
      </c>
      <c r="G145">
        <f>SUM($F$2:$F145)</f>
        <v>440681</v>
      </c>
      <c r="H145">
        <f t="shared" si="28"/>
        <v>11</v>
      </c>
      <c r="I145">
        <f>SUM($H$2:$H145)</f>
        <v>323233</v>
      </c>
      <c r="J145" s="52">
        <f t="shared" si="29"/>
        <v>0.33333333333333331</v>
      </c>
      <c r="K145">
        <f>SUMIFS(Таблица!G$3:G$380,Таблица!$B$3:$B$380,$B145)</f>
        <v>52</v>
      </c>
      <c r="L145">
        <f>SUMIFS(Таблица!H$3:H$380,Таблица!$B$3:$B$380,$B145)</f>
        <v>60</v>
      </c>
      <c r="M145">
        <f>SUMIFS(Таблица!I$3:I$380,Таблица!$B$3:$B$380,$B145)</f>
        <v>0</v>
      </c>
      <c r="N145">
        <f>SUMIFS(Таблица!K$3:K$380,Таблица!$B$3:$B$380,$B145)</f>
        <v>33</v>
      </c>
      <c r="O145">
        <f>SUMIFS(Таблица!L$3:L$380,Таблица!$B$3:$B$380,$B145)</f>
        <v>0</v>
      </c>
      <c r="P145">
        <f>SUMIFS(Таблица!M$3:M$380,Таблица!$B$3:$B$380,$B145)</f>
        <v>27</v>
      </c>
      <c r="Q145">
        <f>SUMIFS(Таблица!N$3:N$380,Таблица!$B$3:$B$380,$B145)</f>
        <v>0</v>
      </c>
      <c r="R145">
        <f>SUMIFS(Таблица!O$3:O$380,Таблица!$B$3:$B$380,$B145)</f>
        <v>33</v>
      </c>
      <c r="S145">
        <f>SUMIFS(Таблица!P$3:P$380,Таблица!$B$3:$B$380,$B145)</f>
        <v>0</v>
      </c>
      <c r="T145">
        <f>SUMIFS(Таблица!Q$3:Q$380,Таблица!$B$3:$B$380,$B145)</f>
        <v>33</v>
      </c>
      <c r="U145">
        <f>SUMIFS(Таблица!R$3:R$380,Таблица!$B$3:$B$380,$B145)</f>
        <v>3</v>
      </c>
      <c r="V145">
        <f>SUMIFS(Таблица!S$3:S$380,Таблица!$B$3:$B$380,$B145)</f>
        <v>0</v>
      </c>
      <c r="W145">
        <f>SUMIFS(Таблица!T$3:T$380,Таблица!$B$3:$B$380,$B145)</f>
        <v>0</v>
      </c>
      <c r="X145">
        <f>SUMIFS(Таблица!U$3:U$380,Таблица!$B$3:$B$380,$B145)</f>
        <v>3</v>
      </c>
      <c r="Y145">
        <f>SUMIFS(Таблица!V$3:V$380,Таблица!$B$3:$B$380,$B145)</f>
        <v>0</v>
      </c>
      <c r="Z145">
        <f>SUMIFS(Таблица!W$3:W$380,Таблица!$B$3:$B$380,$B145)</f>
        <v>0</v>
      </c>
      <c r="AA145">
        <f>SUMIFS(Таблица!X$3:X$380,Таблица!$B$3:$B$380,$B145)</f>
        <v>0</v>
      </c>
      <c r="AB145">
        <f>SUMIFS(Таблица!Y$3:Y$380,Таблица!$B$3:$B$380,$B145)</f>
        <v>0</v>
      </c>
      <c r="AD145">
        <f>SUMIFS(Таблица!AA$3:AA$380,Таблица!$B$3:$B$380,$B145)</f>
        <v>1</v>
      </c>
      <c r="AE145" s="52">
        <f t="shared" si="30"/>
        <v>3.0303030303030304E-2</v>
      </c>
      <c r="AF145">
        <f>SUMIFS(Таблица!AC$3:AC$380,Таблица!$B$3:$B$380,$B145)</f>
        <v>8</v>
      </c>
      <c r="AG145" s="52">
        <f t="shared" si="31"/>
        <v>0.24242424242424243</v>
      </c>
      <c r="AH145">
        <f>SUMIFS(Таблица!AE$3:AE$380,Таблица!$B$3:$B$380,$B145)</f>
        <v>4</v>
      </c>
      <c r="AI145" s="52">
        <f t="shared" si="32"/>
        <v>0.12121212121212122</v>
      </c>
      <c r="AJ145">
        <f>SUMIFS(Таблица!AG$3:AG$380,Таблица!$B$3:$B$380,$B145)</f>
        <v>9</v>
      </c>
      <c r="AK145" s="52">
        <f t="shared" si="33"/>
        <v>0.27272727272727271</v>
      </c>
      <c r="AL145">
        <f>SUMIFS(Таблица!AI$3:AI$380,Таблица!$B$3:$B$380,$B145)</f>
        <v>11</v>
      </c>
      <c r="AM145" s="52">
        <f t="shared" si="34"/>
        <v>0.33333333333333331</v>
      </c>
    </row>
    <row r="146" spans="2:39">
      <c r="B146" t="s">
        <v>2261</v>
      </c>
      <c r="D146">
        <f>SUMIFS(Таблица!D$3:D$380,Таблица!$B$3:$B$380,$B146)</f>
        <v>1251</v>
      </c>
      <c r="E146">
        <f>SUM($D$2:$D146)</f>
        <v>442286</v>
      </c>
      <c r="F146">
        <f>SUMIFS(Таблица!E$3:E$380,Таблица!$B$3:$B$380,$B146)</f>
        <v>1250</v>
      </c>
      <c r="G146">
        <f>SUM($F$2:$F146)</f>
        <v>441931</v>
      </c>
      <c r="H146">
        <f t="shared" si="28"/>
        <v>453</v>
      </c>
      <c r="I146">
        <f>SUM($H$2:$H146)</f>
        <v>323686</v>
      </c>
      <c r="J146" s="52">
        <f t="shared" si="29"/>
        <v>0.3624</v>
      </c>
      <c r="K146">
        <f>SUMIFS(Таблица!G$3:G$380,Таблица!$B$3:$B$380,$B146)</f>
        <v>1264</v>
      </c>
      <c r="L146">
        <f>SUMIFS(Таблица!H$3:H$380,Таблица!$B$3:$B$380,$B146)</f>
        <v>3250</v>
      </c>
      <c r="M146">
        <f>SUMIFS(Таблица!I$3:I$380,Таблица!$B$3:$B$380,$B146)</f>
        <v>102</v>
      </c>
      <c r="N146">
        <f>SUMIFS(Таблица!K$3:K$380,Таблица!$B$3:$B$380,$B146)</f>
        <v>979</v>
      </c>
      <c r="O146">
        <f>SUMIFS(Таблица!L$3:L$380,Таблица!$B$3:$B$380,$B146)</f>
        <v>170</v>
      </c>
      <c r="P146">
        <f>SUMIFS(Таблица!M$3:M$380,Таблица!$B$3:$B$380,$B146)</f>
        <v>1999</v>
      </c>
      <c r="Q146">
        <f>SUMIFS(Таблица!N$3:N$380,Таблица!$B$3:$B$380,$B146)</f>
        <v>271</v>
      </c>
      <c r="R146">
        <f>SUMIFS(Таблица!O$3:O$380,Таблица!$B$3:$B$380,$B146)</f>
        <v>979</v>
      </c>
      <c r="S146">
        <f>SUMIFS(Таблица!P$3:P$380,Таблица!$B$3:$B$380,$B146)</f>
        <v>28</v>
      </c>
      <c r="T146">
        <f>SUMIFS(Таблица!Q$3:Q$380,Таблица!$B$3:$B$380,$B146)</f>
        <v>1222</v>
      </c>
      <c r="U146">
        <f>SUMIFS(Таблица!R$3:R$380,Таблица!$B$3:$B$380,$B146)</f>
        <v>27</v>
      </c>
      <c r="V146">
        <f>SUMIFS(Таблица!S$3:S$380,Таблица!$B$3:$B$380,$B146)</f>
        <v>0</v>
      </c>
      <c r="W146">
        <f>SUMIFS(Таблица!T$3:T$380,Таблица!$B$3:$B$380,$B146)</f>
        <v>34</v>
      </c>
      <c r="X146">
        <f>SUMIFS(Таблица!U$3:U$380,Таблица!$B$3:$B$380,$B146)</f>
        <v>27</v>
      </c>
      <c r="Y146">
        <f>SUMIFS(Таблица!V$3:V$380,Таблица!$B$3:$B$380,$B146)</f>
        <v>0</v>
      </c>
      <c r="Z146">
        <f>SUMIFS(Таблица!W$3:W$380,Таблица!$B$3:$B$380,$B146)</f>
        <v>0</v>
      </c>
      <c r="AA146">
        <f>SUMIFS(Таблица!X$3:X$380,Таблица!$B$3:$B$380,$B146)</f>
        <v>0</v>
      </c>
      <c r="AB146">
        <f>SUMIFS(Таблица!Y$3:Y$380,Таблица!$B$3:$B$380,$B146)</f>
        <v>0</v>
      </c>
      <c r="AD146">
        <f>SUMIFS(Таблица!AA$3:AA$380,Таблица!$B$3:$B$380,$B146)</f>
        <v>62</v>
      </c>
      <c r="AE146" s="52">
        <f t="shared" si="30"/>
        <v>4.9599999999999998E-2</v>
      </c>
      <c r="AF146">
        <f>SUMIFS(Таблица!AC$3:AC$380,Таблица!$B$3:$B$380,$B146)</f>
        <v>166</v>
      </c>
      <c r="AG146" s="52">
        <f t="shared" si="31"/>
        <v>0.1328</v>
      </c>
      <c r="AH146">
        <f>SUMIFS(Таблица!AE$3:AE$380,Таблица!$B$3:$B$380,$B146)</f>
        <v>63</v>
      </c>
      <c r="AI146" s="52">
        <f t="shared" si="32"/>
        <v>5.04E-2</v>
      </c>
      <c r="AJ146">
        <f>SUMIFS(Таблица!AG$3:AG$380,Таблица!$B$3:$B$380,$B146)</f>
        <v>478</v>
      </c>
      <c r="AK146" s="52">
        <f t="shared" si="33"/>
        <v>0.38240000000000002</v>
      </c>
      <c r="AL146">
        <f>SUMIFS(Таблица!AI$3:AI$380,Таблица!$B$3:$B$380,$B146)</f>
        <v>453</v>
      </c>
      <c r="AM146" s="52">
        <f t="shared" si="34"/>
        <v>0.3624</v>
      </c>
    </row>
    <row r="147" spans="2:39">
      <c r="AE147" s="52"/>
      <c r="AG147" s="52"/>
      <c r="AI147" s="52"/>
      <c r="AK147" s="52"/>
      <c r="AM147" s="52"/>
    </row>
    <row r="148" spans="2:39">
      <c r="AE148" s="52"/>
      <c r="AG148" s="52"/>
      <c r="AI148" s="52"/>
      <c r="AK148" s="52"/>
      <c r="AM148" s="52"/>
    </row>
    <row r="149" spans="2:39">
      <c r="AE149" s="52"/>
      <c r="AG149" s="52"/>
      <c r="AI149" s="52"/>
      <c r="AK149" s="52"/>
      <c r="AM149" s="52"/>
    </row>
    <row r="150" spans="2:39">
      <c r="AE150" s="52"/>
      <c r="AG150" s="52"/>
      <c r="AI150" s="52"/>
      <c r="AK150" s="52"/>
      <c r="AM150" s="52"/>
    </row>
    <row r="151" spans="2:39">
      <c r="AE151" s="52"/>
      <c r="AG151" s="52"/>
      <c r="AI151" s="52"/>
      <c r="AK151" s="52"/>
      <c r="AM151" s="52"/>
    </row>
    <row r="152" spans="2:39">
      <c r="AE152" s="52"/>
      <c r="AG152" s="52"/>
      <c r="AI152" s="52"/>
      <c r="AK152" s="52"/>
      <c r="AM152" s="52"/>
    </row>
    <row r="153" spans="2:39">
      <c r="AE153" s="52"/>
      <c r="AG153" s="52"/>
      <c r="AI153" s="52"/>
      <c r="AK153" s="52"/>
      <c r="AM153" s="52"/>
    </row>
    <row r="154" spans="2:39">
      <c r="AE154" s="52"/>
      <c r="AG154" s="52"/>
      <c r="AI154" s="52"/>
      <c r="AK154" s="52"/>
      <c r="AM154" s="52"/>
    </row>
    <row r="155" spans="2:39">
      <c r="AE155" s="52"/>
      <c r="AG155" s="52"/>
      <c r="AI155" s="52"/>
      <c r="AK155" s="52"/>
      <c r="AM155" s="52"/>
    </row>
    <row r="156" spans="2:39">
      <c r="AE156" s="52"/>
      <c r="AG156" s="52"/>
      <c r="AI156" s="52"/>
      <c r="AK156" s="52"/>
      <c r="AM156" s="52"/>
    </row>
    <row r="157" spans="2:39">
      <c r="AE157" s="52"/>
      <c r="AG157" s="52"/>
      <c r="AI157" s="52"/>
      <c r="AK157" s="52"/>
      <c r="AM157" s="52"/>
    </row>
    <row r="158" spans="2:39">
      <c r="AE158" s="52"/>
      <c r="AG158" s="52"/>
      <c r="AI158" s="52"/>
      <c r="AK158" s="52"/>
      <c r="AM158" s="52"/>
    </row>
    <row r="159" spans="2:39">
      <c r="AE159" s="52"/>
      <c r="AG159" s="52"/>
      <c r="AI159" s="52"/>
      <c r="AK159" s="52"/>
      <c r="AM159" s="52"/>
    </row>
    <row r="160" spans="2:39">
      <c r="AE160" s="52"/>
      <c r="AG160" s="52"/>
      <c r="AI160" s="52"/>
      <c r="AK160" s="52"/>
      <c r="AM160" s="52"/>
    </row>
    <row r="161" spans="31:39">
      <c r="AE161" s="52"/>
      <c r="AG161" s="52"/>
      <c r="AI161" s="52"/>
      <c r="AK161" s="52"/>
      <c r="AM161" s="52"/>
    </row>
    <row r="162" spans="31:39">
      <c r="AE162" s="52"/>
      <c r="AG162" s="52"/>
      <c r="AI162" s="52"/>
      <c r="AK162" s="52"/>
      <c r="AM162" s="52"/>
    </row>
    <row r="163" spans="31:39">
      <c r="AE163" s="52"/>
      <c r="AG163" s="52"/>
      <c r="AI163" s="52"/>
      <c r="AK163" s="52"/>
      <c r="AM163" s="52"/>
    </row>
    <row r="164" spans="31:39">
      <c r="AE164" s="52"/>
      <c r="AG164" s="52"/>
      <c r="AI164" s="52"/>
      <c r="AK164" s="52"/>
      <c r="AM164" s="52"/>
    </row>
    <row r="165" spans="31:39">
      <c r="AE165" s="52"/>
      <c r="AG165" s="52"/>
      <c r="AI165" s="52"/>
      <c r="AK165" s="52"/>
      <c r="AM165" s="52"/>
    </row>
    <row r="166" spans="31:39">
      <c r="AE166" s="52"/>
      <c r="AG166" s="52"/>
      <c r="AI166" s="52"/>
      <c r="AK166" s="52"/>
      <c r="AM166" s="52"/>
    </row>
    <row r="167" spans="31:39">
      <c r="AE167" s="52"/>
      <c r="AG167" s="52"/>
      <c r="AI167" s="52"/>
      <c r="AK167" s="52"/>
      <c r="AM167" s="52"/>
    </row>
    <row r="168" spans="31:39">
      <c r="AE168" s="52"/>
      <c r="AG168" s="52"/>
      <c r="AI168" s="52"/>
      <c r="AK168" s="52"/>
      <c r="AM168" s="52"/>
    </row>
    <row r="169" spans="31:39">
      <c r="AE169" s="52"/>
      <c r="AG169" s="52"/>
      <c r="AI169" s="52"/>
      <c r="AK169" s="52"/>
      <c r="AM169" s="52"/>
    </row>
    <row r="170" spans="31:39">
      <c r="AE170" s="52"/>
      <c r="AG170" s="52"/>
      <c r="AI170" s="52"/>
      <c r="AK170" s="52"/>
      <c r="AM170" s="52"/>
    </row>
    <row r="171" spans="31:39">
      <c r="AE171" s="52"/>
      <c r="AG171" s="52"/>
      <c r="AI171" s="52"/>
      <c r="AK171" s="52"/>
      <c r="AM171" s="52"/>
    </row>
    <row r="172" spans="31:39">
      <c r="AE172" s="52"/>
      <c r="AG172" s="52"/>
      <c r="AI172" s="52"/>
      <c r="AK172" s="52"/>
      <c r="AM172" s="52"/>
    </row>
    <row r="173" spans="31:39">
      <c r="AE173" s="52"/>
      <c r="AG173" s="52"/>
      <c r="AI173" s="52"/>
      <c r="AK173" s="52"/>
      <c r="AM173" s="52"/>
    </row>
    <row r="174" spans="31:39">
      <c r="AE174" s="52"/>
      <c r="AG174" s="52"/>
      <c r="AI174" s="52"/>
      <c r="AK174" s="52"/>
      <c r="AM174" s="52"/>
    </row>
    <row r="175" spans="31:39">
      <c r="AE175" s="52"/>
      <c r="AG175" s="52"/>
      <c r="AI175" s="52"/>
      <c r="AK175" s="52"/>
      <c r="AM175" s="52"/>
    </row>
    <row r="176" spans="31:39">
      <c r="AE176" s="52"/>
      <c r="AG176" s="52"/>
      <c r="AI176" s="52"/>
      <c r="AK176" s="52"/>
      <c r="AM176" s="52"/>
    </row>
    <row r="177" spans="31:39">
      <c r="AE177" s="52"/>
      <c r="AG177" s="52"/>
      <c r="AI177" s="52"/>
      <c r="AK177" s="52"/>
      <c r="AM177" s="52"/>
    </row>
    <row r="178" spans="31:39">
      <c r="AE178" s="52"/>
      <c r="AG178" s="52"/>
      <c r="AI178" s="52"/>
      <c r="AK178" s="52"/>
      <c r="AM178" s="52"/>
    </row>
    <row r="179" spans="31:39">
      <c r="AE179" s="52"/>
      <c r="AG179" s="52"/>
      <c r="AI179" s="52"/>
      <c r="AK179" s="52"/>
      <c r="AM179" s="52"/>
    </row>
    <row r="180" spans="31:39">
      <c r="AE180" s="52"/>
      <c r="AG180" s="52"/>
      <c r="AI180" s="52"/>
      <c r="AK180" s="52"/>
      <c r="AM180" s="52"/>
    </row>
    <row r="181" spans="31:39">
      <c r="AE181" s="52"/>
      <c r="AG181" s="52"/>
      <c r="AI181" s="52"/>
      <c r="AK181" s="52"/>
      <c r="AM181" s="52"/>
    </row>
    <row r="182" spans="31:39">
      <c r="AE182" s="52"/>
      <c r="AG182" s="52"/>
      <c r="AI182" s="52"/>
      <c r="AK182" s="52"/>
      <c r="AM182" s="52"/>
    </row>
    <row r="183" spans="31:39">
      <c r="AE183" s="52"/>
      <c r="AG183" s="52"/>
      <c r="AI183" s="52"/>
      <c r="AK183" s="52"/>
      <c r="AM183" s="52"/>
    </row>
    <row r="184" spans="31:39">
      <c r="AE184" s="52"/>
      <c r="AG184" s="52"/>
      <c r="AI184" s="52"/>
      <c r="AK184" s="52"/>
      <c r="AM184" s="52"/>
    </row>
    <row r="185" spans="31:39">
      <c r="AE185" s="52"/>
      <c r="AG185" s="52"/>
      <c r="AI185" s="52"/>
      <c r="AK185" s="52"/>
      <c r="AM185" s="52"/>
    </row>
    <row r="186" spans="31:39">
      <c r="AE186" s="52"/>
      <c r="AG186" s="52"/>
      <c r="AI186" s="52"/>
      <c r="AK186" s="52"/>
      <c r="AM186" s="52"/>
    </row>
    <row r="187" spans="31:39">
      <c r="AE187" s="52"/>
      <c r="AG187" s="52"/>
      <c r="AI187" s="52"/>
      <c r="AK187" s="52"/>
      <c r="AM187" s="52"/>
    </row>
    <row r="188" spans="31:39">
      <c r="AE188" s="52"/>
      <c r="AG188" s="52"/>
      <c r="AI188" s="52"/>
      <c r="AK188" s="52"/>
      <c r="AM188" s="52"/>
    </row>
    <row r="189" spans="31:39">
      <c r="AE189" s="52"/>
      <c r="AG189" s="52"/>
      <c r="AI189" s="52"/>
      <c r="AK189" s="52"/>
      <c r="AM189" s="52"/>
    </row>
    <row r="190" spans="31:39">
      <c r="AE190" s="52"/>
      <c r="AG190" s="52"/>
      <c r="AI190" s="52"/>
      <c r="AK190" s="52"/>
      <c r="AM190" s="52"/>
    </row>
    <row r="191" spans="31:39">
      <c r="AE191" s="52"/>
      <c r="AG191" s="52"/>
      <c r="AI191" s="52"/>
      <c r="AK191" s="52"/>
      <c r="AM191" s="52"/>
    </row>
    <row r="192" spans="31:39">
      <c r="AE192" s="52"/>
      <c r="AG192" s="52"/>
      <c r="AI192" s="52"/>
      <c r="AK192" s="52"/>
      <c r="AM192" s="52"/>
    </row>
    <row r="193" spans="31:39">
      <c r="AE193" s="52"/>
      <c r="AG193" s="52"/>
      <c r="AI193" s="52"/>
      <c r="AK193" s="52"/>
      <c r="AM193" s="52"/>
    </row>
    <row r="194" spans="31:39">
      <c r="AE194" s="52"/>
      <c r="AG194" s="52"/>
      <c r="AI194" s="52"/>
      <c r="AK194" s="52"/>
      <c r="AM194" s="52"/>
    </row>
    <row r="195" spans="31:39">
      <c r="AE195" s="52"/>
      <c r="AG195" s="52"/>
      <c r="AI195" s="52"/>
      <c r="AK195" s="52"/>
      <c r="AM195" s="52"/>
    </row>
    <row r="196" spans="31:39">
      <c r="AE196" s="52"/>
      <c r="AG196" s="52"/>
      <c r="AI196" s="52"/>
      <c r="AK196" s="52"/>
      <c r="AM196" s="52"/>
    </row>
    <row r="197" spans="31:39">
      <c r="AE197" s="52"/>
      <c r="AG197" s="52"/>
      <c r="AI197" s="52"/>
      <c r="AK197" s="52"/>
      <c r="AM197" s="52"/>
    </row>
    <row r="198" spans="31:39">
      <c r="AE198" s="52"/>
      <c r="AG198" s="52"/>
      <c r="AI198" s="52"/>
      <c r="AK198" s="52"/>
      <c r="AM198" s="52"/>
    </row>
    <row r="199" spans="31:39">
      <c r="AE199" s="52"/>
      <c r="AG199" s="52"/>
      <c r="AI199" s="52"/>
      <c r="AK199" s="52"/>
      <c r="AM199" s="52"/>
    </row>
    <row r="200" spans="31:39">
      <c r="AE200" s="52"/>
      <c r="AG200" s="52"/>
      <c r="AI200" s="52"/>
      <c r="AK200" s="52"/>
      <c r="AM200" s="52"/>
    </row>
  </sheetData>
  <sortState ref="B2:AM200">
    <sortCondition ref="B2:B200"/>
  </sortState>
  <mergeCells count="5">
    <mergeCell ref="AD1:AE1"/>
    <mergeCell ref="AF1:AG1"/>
    <mergeCell ref="AH1:AI1"/>
    <mergeCell ref="AJ1:AK1"/>
    <mergeCell ref="AL1:A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Базовая</vt:lpstr>
      <vt:lpstr>Таблица</vt:lpstr>
      <vt:lpstr>УИК</vt:lpstr>
      <vt:lpstr>Страны</vt:lpstr>
    </vt:vector>
  </TitlesOfParts>
  <Company>SYSTEMATIC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eosada</dc:creator>
  <cp:lastModifiedBy>Victor Vengerov</cp:lastModifiedBy>
  <cp:lastPrinted>2006-12-06T14:14:50Z</cp:lastPrinted>
  <dcterms:created xsi:type="dcterms:W3CDTF">2006-11-15T09:40:45Z</dcterms:created>
  <dcterms:modified xsi:type="dcterms:W3CDTF">2015-01-08T11:42:24Z</dcterms:modified>
</cp:coreProperties>
</file>